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regusgroupservices.sharepoint.com/sites/InvestorRelations/Shared Documents/2024/Data Book/"/>
    </mc:Choice>
  </mc:AlternateContent>
  <xr:revisionPtr revIDLastSave="498" documentId="8_{AF0E927A-DBC7-4103-80F0-AD15614FA2E5}" xr6:coauthVersionLast="47" xr6:coauthVersionMax="47" xr10:uidLastSave="{F391DB9B-F346-4A4A-BF8A-1ADD9FE31645}"/>
  <bookViews>
    <workbookView minimized="1" xWindow="1020" yWindow="1020" windowWidth="9560" windowHeight="6520" activeTab="2" xr2:uid="{00000000-000D-0000-FFFF-FFFF00000000}"/>
  </bookViews>
  <sheets>
    <sheet name="Disclaimer" sheetId="15" r:id="rId1"/>
    <sheet name="1. Key fin. metrics_FY_$" sheetId="12" r:id="rId2"/>
    <sheet name="2. Key fin. metrics_HY_$" sheetId="13" r:id="rId3"/>
  </sheets>
  <definedNames>
    <definedName name="_xlnm.Print_Area" localSheetId="1">'1. Key fin. metrics_FY_$'!$A$2:$H$73</definedName>
    <definedName name="_xlnm.Print_Area" localSheetId="2">'2. Key fin. metrics_HY_$'!$A$2:$G$74</definedName>
    <definedName name="_xlnm.Print_Area" localSheetId="0">Disclaimer!$B$2:$B$14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3" l="1"/>
  <c r="D61" i="12"/>
  <c r="D60" i="12"/>
  <c r="D15" i="13" l="1"/>
  <c r="D71" i="13"/>
  <c r="D70" i="13"/>
  <c r="D44" i="13"/>
  <c r="D43" i="13"/>
  <c r="D42" i="13"/>
  <c r="D25" i="13" l="1"/>
  <c r="D24" i="13"/>
  <c r="D14" i="13"/>
  <c r="D13" i="13"/>
  <c r="D12" i="13"/>
  <c r="D11" i="13"/>
  <c r="D10" i="13"/>
  <c r="D9" i="13"/>
  <c r="D8" i="13"/>
  <c r="E72" i="13" l="1"/>
  <c r="D72" i="13"/>
  <c r="C72" i="13"/>
  <c r="E62" i="13"/>
  <c r="D62" i="13"/>
  <c r="C62" i="13"/>
  <c r="E61" i="13"/>
  <c r="D61" i="13"/>
  <c r="C61" i="13"/>
  <c r="D45" i="13"/>
  <c r="C26" i="13"/>
  <c r="D26" i="13"/>
  <c r="E26" i="13"/>
  <c r="D27" i="13"/>
  <c r="F71" i="12"/>
  <c r="E71" i="12"/>
  <c r="D71" i="12"/>
  <c r="F26" i="12"/>
  <c r="E26" i="12"/>
  <c r="D26" i="12"/>
  <c r="D62" i="12"/>
  <c r="E61" i="12"/>
  <c r="E62" i="12" s="1"/>
  <c r="F61" i="12"/>
  <c r="F62" i="12" s="1"/>
  <c r="E63" i="13" l="1"/>
  <c r="C63" i="13"/>
  <c r="D63" i="13" l="1"/>
</calcChain>
</file>

<file path=xl/sharedStrings.xml><?xml version="1.0" encoding="utf-8"?>
<sst xmlns="http://schemas.openxmlformats.org/spreadsheetml/2006/main" count="154" uniqueCount="52">
  <si>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</si>
  <si>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</si>
  <si>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</si>
  <si>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</si>
  <si>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</si>
  <si>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</si>
  <si>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</si>
  <si>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</si>
  <si>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</si>
  <si>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</si>
  <si>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</si>
  <si>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</si>
  <si>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</si>
  <si>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</si>
  <si>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</si>
  <si>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</si>
  <si>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</si>
  <si>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</si>
  <si>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</si>
  <si>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</si>
  <si>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</si>
  <si>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</si>
  <si>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</si>
  <si>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</si>
  <si>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</si>
  <si>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</si>
  <si>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Revenue</t>
  </si>
  <si>
    <t>Adjusted EBITDA</t>
  </si>
  <si>
    <t>H1 2024</t>
  </si>
  <si>
    <t>H2 2024</t>
  </si>
  <si>
    <t>Pipeline (at end of period)</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</si>
  <si>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</si>
  <si>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</si>
  <si>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</si>
  <si>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</si>
  <si>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</si>
  <si>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</si>
  <si>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</si>
  <si>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</si>
  <si>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IWG Network</t>
  </si>
  <si>
    <t>Digital &amp; Professional Services</t>
  </si>
  <si>
    <t>Company-owned</t>
  </si>
  <si>
    <t>RevPAR presented at latest reporting date</t>
  </si>
  <si>
    <t>Cash inflow/(outflow) before growth capex and corporate activities</t>
  </si>
  <si>
    <t>Net Debt</t>
  </si>
  <si>
    <t>Adjusted Gross Profit</t>
  </si>
  <si>
    <t xml:space="preserve">Gross Profit </t>
  </si>
  <si>
    <t>Gross Profit margin</t>
  </si>
  <si>
    <t>Adjusted Gross Profit margin</t>
  </si>
  <si>
    <t>H1 2025</t>
  </si>
  <si>
    <t>H2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</si>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</sst>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
    <numFmt numFmtId="166" formatCode="#,##0.0;\(0.0\);;@"/>
    <numFmt numFmtId="167" formatCode="#,##0;\(0\);;@"/>
    <numFmt numFmtId="168" formatCode="_ * #,##0.00_ ;_ * \-#,##0.00_ ;_ * &quot;-&quot;??_ ;_ @_ "/>
  </numFmts>
  <fonts count="1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11"/>
      <color rgb="FF000000"/>
      <name val="Poppins"/>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s>
  <borders count="8">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s>
  <cellStyleXfs count="4">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cellStyleXfs>
  <cellXfs count="82">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9" fontId="4" fillId="0" borderId="3" xfId="1" applyFont="1" applyFill="1" applyBorder="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2" xfId="0" applyNumberFormat="1" applyBorder="1" applyAlignment="1">
      <alignment horizontal="center" vertical="center"/>
    </xf>
    <xf numFmtId="166" fontId="0" fillId="0" borderId="7" xfId="0" applyNumberFormat="1" applyBorder="1" applyAlignment="1">
      <alignment vertical="center"/>
    </xf>
    <xf numFmtId="166" fontId="0" fillId="0" borderId="7" xfId="0" applyNumberFormat="1" applyBorder="1" applyAlignment="1">
      <alignment horizontal="center" vertical="center"/>
    </xf>
    <xf numFmtId="166" fontId="1" fillId="0" borderId="7" xfId="0" applyNumberFormat="1" applyFont="1" applyBorder="1" applyAlignment="1">
      <alignment vertical="center"/>
    </xf>
    <xf numFmtId="166" fontId="1" fillId="0" borderId="7" xfId="0" applyNumberFormat="1" applyFont="1" applyBorder="1" applyAlignment="1">
      <alignment horizontal="center" vertical="center"/>
    </xf>
    <xf numFmtId="166" fontId="6" fillId="0" borderId="0" xfId="0" applyNumberFormat="1" applyFont="1"/>
    <xf numFmtId="166" fontId="1" fillId="0" borderId="5" xfId="0" applyNumberFormat="1" applyFont="1" applyBorder="1" applyAlignment="1">
      <alignment vertical="center"/>
    </xf>
    <xf numFmtId="166" fontId="1" fillId="0" borderId="5" xfId="0" applyNumberFormat="1" applyFont="1" applyBorder="1" applyAlignment="1">
      <alignment horizontal="center"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1" xfId="0" applyNumberFormat="1" applyBorder="1" applyAlignment="1">
      <alignment horizontal="center" vertical="center"/>
    </xf>
    <xf numFmtId="166" fontId="0" fillId="0" borderId="4" xfId="0" applyNumberFormat="1" applyBorder="1" applyAlignment="1">
      <alignment vertical="center"/>
    </xf>
    <xf numFmtId="166" fontId="0" fillId="0" borderId="4" xfId="0" applyNumberFormat="1" applyBorder="1" applyAlignment="1">
      <alignment horizontal="center"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1" fillId="4" borderId="3" xfId="0" applyNumberFormat="1" applyFont="1" applyFill="1" applyBorder="1" applyAlignment="1">
      <alignment horizontal="center" vertical="center"/>
    </xf>
    <xf numFmtId="166" fontId="1" fillId="0" borderId="3" xfId="0" applyNumberFormat="1" applyFont="1" applyBorder="1" applyAlignment="1">
      <alignment horizontal="center" vertical="center"/>
    </xf>
    <xf numFmtId="166" fontId="1" fillId="0" borderId="4" xfId="0" applyNumberFormat="1" applyFont="1" applyBorder="1" applyAlignment="1">
      <alignment vertical="center"/>
    </xf>
    <xf numFmtId="166" fontId="1" fillId="4" borderId="4" xfId="0" applyNumberFormat="1" applyFont="1" applyFill="1" applyBorder="1" applyAlignment="1">
      <alignment horizontal="center" vertical="center"/>
    </xf>
    <xf numFmtId="166" fontId="1" fillId="0" borderId="4" xfId="0" applyNumberFormat="1" applyFont="1" applyBorder="1" applyAlignment="1">
      <alignment horizontal="center" vertical="center"/>
    </xf>
    <xf numFmtId="166" fontId="1" fillId="0" borderId="0" xfId="0" applyNumberFormat="1" applyFont="1" applyAlignment="1">
      <alignment vertical="center"/>
    </xf>
    <xf numFmtId="166" fontId="1" fillId="0" borderId="0" xfId="0" applyNumberFormat="1" applyFont="1" applyAlignment="1">
      <alignment horizontal="center" vertical="center"/>
    </xf>
    <xf numFmtId="166" fontId="2" fillId="5" borderId="0" xfId="0" applyNumberFormat="1" applyFont="1" applyFill="1" applyAlignment="1">
      <alignment horizontal="left" vertical="center"/>
    </xf>
    <xf numFmtId="166" fontId="0" fillId="0" borderId="4" xfId="0" applyNumberFormat="1" applyBorder="1" applyAlignment="1">
      <alignment horizontal="left" vertical="center" indent="1"/>
    </xf>
    <xf numFmtId="166" fontId="0" fillId="0" borderId="0" xfId="0" applyNumberFormat="1" applyAlignment="1">
      <alignment horizontal="left" vertical="center" indent="1"/>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6" fontId="1" fillId="0" borderId="3" xfId="0" applyNumberFormat="1" applyFont="1" applyBorder="1"/>
    <xf numFmtId="166" fontId="1" fillId="0" borderId="3" xfId="0" applyNumberFormat="1" applyFont="1" applyBorder="1" applyAlignment="1">
      <alignment vertical="center" wrapText="1"/>
    </xf>
    <xf numFmtId="167" fontId="1" fillId="0" borderId="3" xfId="0" applyNumberFormat="1" applyFont="1" applyBorder="1" applyAlignment="1">
      <alignment horizontal="center" vertical="center"/>
    </xf>
    <xf numFmtId="166" fontId="1" fillId="0" borderId="3" xfId="0" applyNumberFormat="1" applyFont="1" applyBorder="1" applyAlignment="1">
      <alignment horizontal="left" vertical="center" indent="1"/>
    </xf>
    <xf numFmtId="0" fontId="10" fillId="0" borderId="0" xfId="0" applyFont="1" applyAlignment="1">
      <alignment vertical="center" wrapText="1"/>
    </xf>
    <xf numFmtId="166" fontId="1" fillId="4" borderId="0" xfId="0" applyNumberFormat="1" applyFont="1" applyFill="1" applyAlignment="1">
      <alignment horizontal="center" vertical="center"/>
    </xf>
    <xf numFmtId="166" fontId="1" fillId="4" borderId="1" xfId="0" applyNumberFormat="1" applyFont="1" applyFill="1" applyBorder="1" applyAlignment="1">
      <alignment horizontal="center" vertical="center"/>
    </xf>
  </cellXfs>
  <cellStyles count="4">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CC"/>
      <color rgb="FFFFFFCC"/>
      <color rgb="FFCC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view="pageBreakPreview" zoomScale="86" zoomScaleNormal="86" zoomScaleSheetLayoutView="86" workbookViewId="0"/>
  </sheetViews>
  <sheetFormatPr defaultRowHeight="14.5"/>
  <cols>
    <col min="2" max="2" width="136.1796875" customWidth="1"/>
  </cols>
  <sheetData>
    <row r="2" spans="2:2" ht="50.5">
      <c r="B2" s="72" t="s">
        <v>32</v>
      </c>
    </row>
    <row r="4" spans="2:2" ht="18.75" customHeight="1">
      <c r="B4" s="73" t="s">
        <v>33</v>
      </c>
    </row>
    <row r="5" spans="2:2" ht="46.5" customHeight="1">
      <c r="B5" s="74" t="s">
        <v>34</v>
      </c>
    </row>
    <row r="6" spans="2:2">
      <c r="B6" s="73" t="s">
        <v>35</v>
      </c>
    </row>
    <row r="9" spans="2:2" ht="27">
      <c r="B9" s="74" t="s">
        <v>36</v>
      </c>
    </row>
    <row r="10" spans="2:2" ht="40.5">
      <c r="B10" s="74" t="s">
        <v>37</v>
      </c>
    </row>
    <row r="11" spans="2:2">
      <c r="B11" s="74"/>
    </row>
    <row r="12" spans="2:2">
      <c r="B12" s="74" t="s">
        <v>38</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H75"/>
  <sheetViews>
    <sheetView showGridLines="0" view="pageBreakPreview" zoomScale="70" zoomScaleNormal="70" zoomScaleSheetLayoutView="70" workbookViewId="0">
      <selection activeCell="E50" sqref="E50"/>
    </sheetView>
  </sheetViews>
  <sheetFormatPr defaultColWidth="8.7265625" defaultRowHeight="14.5" outlineLevelRow="1"/>
  <cols>
    <col min="1" max="1" width="4.1796875" style="18" bestFit="1" customWidth="1"/>
    <col min="2" max="2" width="4.26953125" style="18" customWidth="1"/>
    <col min="3" max="3" width="49.54296875" style="18" bestFit="1" customWidth="1"/>
    <col min="4" max="4" width="11.7265625" style="19" customWidth="1"/>
    <col min="5" max="5" width="15.1796875" style="19" customWidth="1"/>
    <col min="6" max="6" width="11.7265625" style="19" customWidth="1"/>
    <col min="7" max="7" width="4" style="18" customWidth="1"/>
    <col min="8" max="16384" width="8.7265625" style="18"/>
  </cols>
  <sheetData>
    <row r="2" spans="3:8" ht="11.25" customHeight="1"/>
    <row r="3" spans="3:8">
      <c r="C3" s="21" t="s">
        <v>0</v>
      </c>
      <c r="D3" s="22"/>
      <c r="E3" s="22"/>
      <c r="F3" s="22"/>
    </row>
    <row r="4" spans="3:8" s="25" customFormat="1">
      <c r="C4" s="23" t="s">
        <v>1</v>
      </c>
      <c r="D4" s="24"/>
      <c r="E4" s="24"/>
      <c r="F4" s="24"/>
    </row>
    <row r="5" spans="3:8">
      <c r="C5" s="21" t="s">
        <v>31</v>
      </c>
      <c r="D5" s="26" t="s">
        <v>2</v>
      </c>
      <c r="E5" s="26" t="s">
        <v>3</v>
      </c>
      <c r="F5" s="26" t="s">
        <v>4</v>
      </c>
    </row>
    <row r="6" spans="3:8" s="29" customFormat="1" ht="6.75" customHeight="1">
      <c r="C6" s="27"/>
      <c r="D6" s="28">
        <v>0</v>
      </c>
      <c r="E6" s="28">
        <v>0</v>
      </c>
      <c r="F6" s="28">
        <v>0</v>
      </c>
      <c r="H6" s="18"/>
    </row>
    <row r="7" spans="3:8" ht="21.75" customHeight="1">
      <c r="C7" s="30" t="s">
        <v>5</v>
      </c>
      <c r="D7" s="31">
        <v>3844</v>
      </c>
      <c r="E7" s="31">
        <v>4232</v>
      </c>
      <c r="F7" s="31">
        <v>4297</v>
      </c>
    </row>
    <row r="8" spans="3:8" ht="21.75" customHeight="1" thickBot="1">
      <c r="C8" s="32" t="s">
        <v>6</v>
      </c>
      <c r="D8" s="33">
        <v>3432</v>
      </c>
      <c r="E8" s="33">
        <v>3764</v>
      </c>
      <c r="F8" s="33">
        <v>3756</v>
      </c>
    </row>
    <row r="9" spans="3:8" s="39" customFormat="1" ht="21.75" customHeight="1" thickBot="1">
      <c r="C9" s="37" t="s">
        <v>27</v>
      </c>
      <c r="D9" s="38">
        <v>251</v>
      </c>
      <c r="E9" s="38">
        <v>463</v>
      </c>
      <c r="F9" s="38">
        <v>501</v>
      </c>
      <c r="H9" s="18"/>
    </row>
    <row r="10" spans="3:8" ht="21.75" customHeight="1">
      <c r="C10" s="79" t="s">
        <v>7</v>
      </c>
      <c r="D10" s="19">
        <v>-34</v>
      </c>
      <c r="E10" s="19">
        <v>-54</v>
      </c>
      <c r="F10" s="19">
        <v>-64</v>
      </c>
    </row>
    <row r="11" spans="3:8" ht="21.75" customHeight="1">
      <c r="C11" s="40" t="s">
        <v>8</v>
      </c>
      <c r="D11" s="19">
        <v>39</v>
      </c>
      <c r="E11" s="19">
        <v>-43</v>
      </c>
      <c r="F11" s="19">
        <v>-40</v>
      </c>
    </row>
    <row r="12" spans="3:8" ht="21.75" customHeight="1">
      <c r="C12" s="41" t="s">
        <v>9</v>
      </c>
      <c r="D12" s="81">
        <v>0</v>
      </c>
      <c r="E12" s="81">
        <v>0</v>
      </c>
      <c r="F12" s="42">
        <v>-49</v>
      </c>
    </row>
    <row r="13" spans="3:8" ht="21.75" customHeight="1">
      <c r="C13" s="43" t="s">
        <v>10</v>
      </c>
      <c r="D13" s="60">
        <v>0</v>
      </c>
      <c r="E13" s="60">
        <v>0</v>
      </c>
      <c r="F13" s="44">
        <v>-63</v>
      </c>
    </row>
    <row r="14" spans="3:8" ht="29">
      <c r="C14" s="45" t="s">
        <v>43</v>
      </c>
      <c r="D14" s="60">
        <v>0</v>
      </c>
      <c r="E14" s="60">
        <v>0</v>
      </c>
      <c r="F14" s="19">
        <v>153</v>
      </c>
    </row>
    <row r="15" spans="3:8" ht="21.75" customHeight="1">
      <c r="C15" s="41" t="s">
        <v>44</v>
      </c>
      <c r="D15" s="80">
        <v>0</v>
      </c>
      <c r="E15" s="42">
        <v>-808</v>
      </c>
      <c r="F15" s="42">
        <v>-729</v>
      </c>
    </row>
    <row r="16" spans="3:8" ht="21.75" customHeight="1">
      <c r="C16" s="40"/>
    </row>
    <row r="17" spans="1:8">
      <c r="C17" s="46" t="s">
        <v>11</v>
      </c>
      <c r="D17" s="47"/>
      <c r="E17" s="47"/>
      <c r="F17" s="47"/>
    </row>
    <row r="18" spans="1:8">
      <c r="D18" s="18"/>
      <c r="E18" s="18"/>
      <c r="F18" s="18"/>
    </row>
    <row r="19" spans="1:8">
      <c r="C19" s="64" t="s">
        <v>41</v>
      </c>
      <c r="D19" s="49"/>
      <c r="E19" s="49"/>
      <c r="F19" s="49"/>
    </row>
    <row r="20" spans="1:8" outlineLevel="1">
      <c r="C20" s="50" t="s">
        <v>0</v>
      </c>
      <c r="D20" s="51"/>
      <c r="E20" s="51"/>
      <c r="F20" s="51"/>
    </row>
    <row r="21" spans="1:8" s="25" customFormat="1" outlineLevel="1">
      <c r="A21" s="18"/>
      <c r="C21" s="48"/>
      <c r="D21" s="52"/>
      <c r="E21" s="52"/>
      <c r="F21" s="52"/>
    </row>
    <row r="22" spans="1:8" outlineLevel="1">
      <c r="C22" s="50" t="s">
        <v>31</v>
      </c>
      <c r="D22" s="53" t="s">
        <v>2</v>
      </c>
      <c r="E22" s="53" t="s">
        <v>3</v>
      </c>
      <c r="F22" s="53" t="s">
        <v>4</v>
      </c>
    </row>
    <row r="23" spans="1:8" s="29" customFormat="1" ht="6.75" customHeight="1" outlineLevel="1">
      <c r="H23" s="18"/>
    </row>
    <row r="24" spans="1:8" ht="21.75" customHeight="1" outlineLevel="1">
      <c r="C24" s="30" t="s">
        <v>12</v>
      </c>
      <c r="D24" s="31">
        <v>2998</v>
      </c>
      <c r="E24" s="31">
        <v>3230</v>
      </c>
      <c r="F24" s="31">
        <v>3222</v>
      </c>
    </row>
    <row r="25" spans="1:8" ht="21.75" customHeight="1" outlineLevel="1">
      <c r="C25" s="40" t="s">
        <v>45</v>
      </c>
      <c r="D25" s="19">
        <v>493</v>
      </c>
      <c r="E25" s="19">
        <v>689</v>
      </c>
      <c r="F25" s="19">
        <v>727</v>
      </c>
    </row>
    <row r="26" spans="1:8" s="54" customFormat="1" ht="21.75" customHeight="1" outlineLevel="1">
      <c r="C26" s="55" t="s">
        <v>48</v>
      </c>
      <c r="D26" s="67">
        <f>D25/D24</f>
        <v>0.16444296197464978</v>
      </c>
      <c r="E26" s="67">
        <f>E25/E24</f>
        <v>0.213312693498452</v>
      </c>
      <c r="F26" s="67">
        <f>F25/F24</f>
        <v>0.22563625077591559</v>
      </c>
      <c r="H26" s="18"/>
    </row>
    <row r="27" spans="1:8" s="39" customFormat="1" ht="21.75" customHeight="1" outlineLevel="1">
      <c r="C27" s="56" t="s">
        <v>13</v>
      </c>
      <c r="D27" s="58">
        <v>330.87</v>
      </c>
      <c r="E27" s="58">
        <v>350</v>
      </c>
      <c r="F27" s="58">
        <v>356</v>
      </c>
      <c r="H27" s="18"/>
    </row>
    <row r="28" spans="1:8" s="39" customFormat="1" ht="24.75" customHeight="1" outlineLevel="1">
      <c r="C28" s="76" t="s">
        <v>42</v>
      </c>
      <c r="D28" s="57">
        <v>0</v>
      </c>
      <c r="E28" s="58">
        <v>352</v>
      </c>
      <c r="F28" s="75"/>
      <c r="H28" s="18"/>
    </row>
    <row r="29" spans="1:8" ht="21.75" customHeight="1" outlineLevel="1">
      <c r="C29" s="40" t="s">
        <v>14</v>
      </c>
      <c r="D29" s="19">
        <v>2860</v>
      </c>
      <c r="E29" s="19">
        <v>2832</v>
      </c>
      <c r="F29" s="19">
        <v>2873</v>
      </c>
    </row>
    <row r="30" spans="1:8" ht="21.75" customHeight="1" outlineLevel="1">
      <c r="C30" s="43" t="s">
        <v>15</v>
      </c>
      <c r="D30" s="44">
        <v>772000</v>
      </c>
      <c r="E30" s="44">
        <v>772000</v>
      </c>
      <c r="F30" s="44">
        <v>775000</v>
      </c>
    </row>
    <row r="31" spans="1:8" ht="21.75" customHeight="1" outlineLevel="1">
      <c r="C31" s="40" t="s">
        <v>16</v>
      </c>
      <c r="D31" s="19">
        <v>29000</v>
      </c>
      <c r="E31" s="19">
        <v>29000</v>
      </c>
      <c r="F31" s="19">
        <v>38000</v>
      </c>
    </row>
    <row r="32" spans="1:8" ht="21.75" customHeight="1" outlineLevel="1">
      <c r="C32" s="40" t="s">
        <v>17</v>
      </c>
      <c r="D32" s="19">
        <v>79</v>
      </c>
      <c r="E32" s="19">
        <v>96</v>
      </c>
      <c r="F32" s="19">
        <v>141</v>
      </c>
    </row>
    <row r="33" spans="3:8" ht="21.75" customHeight="1" outlineLevel="1">
      <c r="C33" s="40" t="s">
        <v>18</v>
      </c>
      <c r="D33" s="19">
        <v>26000</v>
      </c>
      <c r="E33" s="19">
        <v>31000</v>
      </c>
      <c r="F33" s="19">
        <v>34000</v>
      </c>
    </row>
    <row r="34" spans="3:8" ht="21.75" customHeight="1" outlineLevel="1">
      <c r="C34" s="40" t="s">
        <v>19</v>
      </c>
      <c r="D34" s="19">
        <v>100</v>
      </c>
      <c r="E34" s="19">
        <v>133</v>
      </c>
      <c r="F34" s="19">
        <v>125</v>
      </c>
    </row>
    <row r="35" spans="3:8" ht="21.75" customHeight="1" outlineLevel="1">
      <c r="C35" s="40" t="s">
        <v>20</v>
      </c>
      <c r="D35" s="19">
        <v>139</v>
      </c>
      <c r="E35" s="19">
        <v>189</v>
      </c>
      <c r="F35" s="19">
        <v>174</v>
      </c>
    </row>
    <row r="36" spans="3:8">
      <c r="D36" s="18"/>
      <c r="E36" s="18"/>
      <c r="F36" s="18"/>
    </row>
    <row r="37" spans="3:8">
      <c r="C37" s="64" t="s">
        <v>21</v>
      </c>
      <c r="D37" s="49">
        <v>0</v>
      </c>
      <c r="E37" s="49">
        <v>0</v>
      </c>
      <c r="F37" s="49"/>
    </row>
    <row r="38" spans="3:8" outlineLevel="1">
      <c r="C38" s="50" t="s">
        <v>0</v>
      </c>
      <c r="D38" s="51">
        <v>0</v>
      </c>
      <c r="E38" s="51">
        <v>0</v>
      </c>
      <c r="F38" s="51"/>
    </row>
    <row r="39" spans="3:8" s="25" customFormat="1" outlineLevel="1">
      <c r="C39" s="48"/>
      <c r="D39" s="52">
        <v>0</v>
      </c>
      <c r="E39" s="52">
        <v>0</v>
      </c>
      <c r="F39" s="52"/>
    </row>
    <row r="40" spans="3:8" outlineLevel="1">
      <c r="C40" s="50" t="s">
        <v>31</v>
      </c>
      <c r="D40" s="53" t="s">
        <v>2</v>
      </c>
      <c r="E40" s="53" t="s">
        <v>3</v>
      </c>
      <c r="F40" s="53" t="s">
        <v>4</v>
      </c>
    </row>
    <row r="41" spans="3:8" s="29" customFormat="1" ht="6.75" customHeight="1" outlineLevel="1">
      <c r="C41" s="27"/>
      <c r="D41" s="29">
        <v>0</v>
      </c>
      <c r="E41" s="29">
        <v>0</v>
      </c>
      <c r="H41" s="18"/>
    </row>
    <row r="42" spans="3:8" ht="21.75" customHeight="1" outlineLevel="1">
      <c r="C42" s="40" t="s">
        <v>22</v>
      </c>
      <c r="D42" s="19">
        <v>454</v>
      </c>
      <c r="E42" s="19">
        <v>530</v>
      </c>
      <c r="F42" s="19">
        <v>620</v>
      </c>
    </row>
    <row r="43" spans="3:8" ht="21.75" customHeight="1" outlineLevel="1">
      <c r="C43" s="40" t="s">
        <v>23</v>
      </c>
      <c r="D43" s="19">
        <v>42</v>
      </c>
      <c r="E43" s="19">
        <v>61</v>
      </c>
      <c r="F43" s="19">
        <v>79</v>
      </c>
    </row>
    <row r="44" spans="3:8" ht="21.75" customHeight="1" outlineLevel="1">
      <c r="C44" s="40" t="s">
        <v>46</v>
      </c>
      <c r="D44" s="19">
        <v>42</v>
      </c>
      <c r="E44" s="19">
        <v>61</v>
      </c>
      <c r="F44" s="19">
        <v>79</v>
      </c>
    </row>
    <row r="45" spans="3:8" s="39" customFormat="1" ht="21.75" customHeight="1" outlineLevel="1">
      <c r="C45" s="59" t="s">
        <v>13</v>
      </c>
      <c r="D45" s="61">
        <v>482.15999999999997</v>
      </c>
      <c r="E45" s="61">
        <v>476.25</v>
      </c>
      <c r="F45" s="61">
        <v>408</v>
      </c>
      <c r="H45" s="18"/>
    </row>
    <row r="46" spans="3:8" s="39" customFormat="1" ht="28.5" customHeight="1" outlineLevel="1">
      <c r="C46" s="76" t="s">
        <v>42</v>
      </c>
      <c r="D46" s="60">
        <v>0</v>
      </c>
      <c r="E46" s="61">
        <v>485</v>
      </c>
      <c r="F46" s="75"/>
      <c r="H46" s="18"/>
    </row>
    <row r="47" spans="3:8" ht="21.75" customHeight="1" outlineLevel="1">
      <c r="C47" s="40" t="s">
        <v>24</v>
      </c>
      <c r="D47" s="19">
        <v>485</v>
      </c>
      <c r="E47" s="19">
        <v>682</v>
      </c>
      <c r="F47" s="19">
        <v>1116</v>
      </c>
    </row>
    <row r="48" spans="3:8" ht="21.75" customHeight="1" outlineLevel="1">
      <c r="C48" s="43" t="s">
        <v>25</v>
      </c>
      <c r="D48" s="44">
        <v>92000</v>
      </c>
      <c r="E48" s="44">
        <v>123000</v>
      </c>
      <c r="F48" s="44">
        <v>185000</v>
      </c>
    </row>
    <row r="49" spans="3:8" ht="21.75" customHeight="1" outlineLevel="1">
      <c r="C49" s="40" t="s">
        <v>16</v>
      </c>
      <c r="D49" s="19">
        <v>15000</v>
      </c>
      <c r="E49" s="19">
        <v>37000</v>
      </c>
      <c r="F49" s="19">
        <v>73000</v>
      </c>
    </row>
    <row r="50" spans="3:8" ht="21.75" customHeight="1" outlineLevel="1">
      <c r="C50" s="40" t="s">
        <v>17</v>
      </c>
      <c r="D50" s="19">
        <v>73</v>
      </c>
      <c r="E50" s="19">
        <v>232</v>
      </c>
      <c r="F50" s="19">
        <v>483</v>
      </c>
    </row>
    <row r="51" spans="3:8" ht="21.75" customHeight="1" outlineLevel="1">
      <c r="C51" s="40" t="s">
        <v>18</v>
      </c>
      <c r="D51" s="19">
        <v>4000</v>
      </c>
      <c r="E51" s="19">
        <v>4000</v>
      </c>
      <c r="F51" s="19">
        <v>6000</v>
      </c>
    </row>
    <row r="52" spans="3:8" ht="21.75" customHeight="1" outlineLevel="1">
      <c r="C52" s="40" t="s">
        <v>19</v>
      </c>
      <c r="D52" s="19">
        <v>21</v>
      </c>
      <c r="E52" s="19">
        <v>26</v>
      </c>
      <c r="F52" s="19">
        <v>24</v>
      </c>
    </row>
    <row r="53" spans="3:8" ht="21.75" customHeight="1" outlineLevel="1">
      <c r="C53" s="40" t="s">
        <v>20</v>
      </c>
      <c r="D53" s="19">
        <v>323</v>
      </c>
      <c r="E53" s="25">
        <v>678</v>
      </c>
      <c r="F53" s="25">
        <v>725</v>
      </c>
    </row>
    <row r="54" spans="3:8">
      <c r="D54" s="18">
        <v>0</v>
      </c>
      <c r="E54" s="18">
        <v>0</v>
      </c>
      <c r="F54" s="18"/>
    </row>
    <row r="55" spans="3:8">
      <c r="C55" s="64" t="s">
        <v>39</v>
      </c>
      <c r="D55" s="49">
        <v>0</v>
      </c>
      <c r="E55" s="49">
        <v>0</v>
      </c>
      <c r="F55" s="49"/>
    </row>
    <row r="56" spans="3:8" outlineLevel="1">
      <c r="C56" s="50" t="s">
        <v>0</v>
      </c>
      <c r="D56" s="51">
        <v>0</v>
      </c>
      <c r="E56" s="51">
        <v>0</v>
      </c>
      <c r="F56" s="51"/>
    </row>
    <row r="57" spans="3:8" s="25" customFormat="1" outlineLevel="1">
      <c r="C57" s="48"/>
      <c r="D57" s="52">
        <v>0</v>
      </c>
      <c r="E57" s="52">
        <v>0</v>
      </c>
      <c r="F57" s="52"/>
    </row>
    <row r="58" spans="3:8" outlineLevel="1">
      <c r="C58" s="50" t="s">
        <v>31</v>
      </c>
      <c r="D58" s="53" t="s">
        <v>2</v>
      </c>
      <c r="E58" s="53" t="s">
        <v>3</v>
      </c>
      <c r="F58" s="53" t="s">
        <v>4</v>
      </c>
    </row>
    <row r="59" spans="3:8" s="29" customFormat="1" ht="6.75" customHeight="1" outlineLevel="1">
      <c r="C59" s="27"/>
      <c r="D59" s="29">
        <v>0</v>
      </c>
      <c r="E59" s="28">
        <v>0</v>
      </c>
      <c r="F59" s="28"/>
      <c r="H59" s="18"/>
    </row>
    <row r="60" spans="3:8" ht="21.75" customHeight="1" outlineLevel="1">
      <c r="C60" s="40" t="s">
        <v>26</v>
      </c>
      <c r="D60" s="19">
        <f>SUM(D43,D24)</f>
        <v>3040</v>
      </c>
      <c r="E60" s="19">
        <v>3292</v>
      </c>
      <c r="F60" s="19">
        <v>3301</v>
      </c>
    </row>
    <row r="61" spans="3:8" ht="21.75" customHeight="1" outlineLevel="1">
      <c r="C61" s="40" t="s">
        <v>45</v>
      </c>
      <c r="D61" s="19">
        <f>SUM(D44,D25)</f>
        <v>535</v>
      </c>
      <c r="E61" s="19">
        <f>SUM(E44,E25)</f>
        <v>750</v>
      </c>
      <c r="F61" s="19">
        <f>SUM(F44,F25)</f>
        <v>806</v>
      </c>
    </row>
    <row r="62" spans="3:8" ht="21.75" customHeight="1" outlineLevel="1">
      <c r="C62" s="55" t="s">
        <v>48</v>
      </c>
      <c r="D62" s="16">
        <f>D61/D60</f>
        <v>0.17598684210526316</v>
      </c>
      <c r="E62" s="16">
        <f>E61/E60</f>
        <v>0.22782503037667071</v>
      </c>
      <c r="F62" s="16">
        <f>F61/F60</f>
        <v>0.24416843380793699</v>
      </c>
    </row>
    <row r="63" spans="3:8" s="39" customFormat="1" ht="21.75" customHeight="1">
      <c r="C63" s="62"/>
      <c r="D63" s="39">
        <v>0</v>
      </c>
      <c r="E63" s="63">
        <v>0</v>
      </c>
      <c r="F63" s="63"/>
    </row>
    <row r="64" spans="3:8">
      <c r="C64" s="64" t="s">
        <v>40</v>
      </c>
      <c r="D64" s="49">
        <v>0</v>
      </c>
      <c r="E64" s="49">
        <v>0</v>
      </c>
      <c r="F64" s="49"/>
    </row>
    <row r="65" spans="3:8" outlineLevel="1">
      <c r="C65" s="50" t="s">
        <v>0</v>
      </c>
      <c r="D65" s="51">
        <v>0</v>
      </c>
      <c r="E65" s="51">
        <v>0</v>
      </c>
      <c r="F65" s="51"/>
    </row>
    <row r="66" spans="3:8" s="25" customFormat="1" outlineLevel="1">
      <c r="C66" s="48"/>
      <c r="D66" s="52">
        <v>0</v>
      </c>
      <c r="E66" s="52">
        <v>0</v>
      </c>
      <c r="F66" s="52"/>
    </row>
    <row r="67" spans="3:8" outlineLevel="1">
      <c r="C67" s="50" t="s">
        <v>31</v>
      </c>
      <c r="D67" s="53" t="s">
        <v>2</v>
      </c>
      <c r="E67" s="53" t="s">
        <v>3</v>
      </c>
      <c r="F67" s="53" t="s">
        <v>4</v>
      </c>
    </row>
    <row r="68" spans="3:8" s="29" customFormat="1" ht="6.75" customHeight="1" outlineLevel="1">
      <c r="C68" s="27"/>
      <c r="D68" s="29">
        <v>0</v>
      </c>
      <c r="E68" s="28">
        <v>0</v>
      </c>
      <c r="F68" s="28"/>
      <c r="H68" s="18"/>
    </row>
    <row r="69" spans="3:8" ht="21.75" customHeight="1" outlineLevel="1">
      <c r="C69" s="40" t="s">
        <v>26</v>
      </c>
      <c r="D69" s="19">
        <v>392</v>
      </c>
      <c r="E69" s="19">
        <v>473</v>
      </c>
      <c r="F69" s="19">
        <v>455</v>
      </c>
    </row>
    <row r="70" spans="3:8" ht="21.75" customHeight="1" outlineLevel="1">
      <c r="C70" s="40" t="s">
        <v>46</v>
      </c>
      <c r="D70" s="19">
        <v>197</v>
      </c>
      <c r="E70" s="19">
        <v>228</v>
      </c>
      <c r="F70" s="19">
        <v>222</v>
      </c>
    </row>
    <row r="71" spans="3:8" ht="21.75" customHeight="1" outlineLevel="1">
      <c r="C71" s="55" t="s">
        <v>47</v>
      </c>
      <c r="D71" s="16">
        <f>D70/D69</f>
        <v>0.50255102040816324</v>
      </c>
      <c r="E71" s="16">
        <f>E70/E69</f>
        <v>0.48202959830866809</v>
      </c>
      <c r="F71" s="16">
        <f>F70/F69</f>
        <v>0.4879120879120879</v>
      </c>
    </row>
    <row r="72" spans="3:8" s="39" customFormat="1" ht="21.75" customHeight="1">
      <c r="C72" s="62"/>
      <c r="D72" s="39">
        <v>0</v>
      </c>
      <c r="E72" s="39">
        <v>0</v>
      </c>
      <c r="F72" s="39">
        <v>0</v>
      </c>
    </row>
    <row r="73" spans="3:8">
      <c r="D73" s="19">
        <v>0</v>
      </c>
      <c r="E73" s="19">
        <v>0</v>
      </c>
      <c r="F73" s="19">
        <v>0</v>
      </c>
    </row>
    <row r="74" spans="3:8">
      <c r="D74" s="19">
        <v>0</v>
      </c>
      <c r="E74" s="19">
        <v>0</v>
      </c>
      <c r="F74" s="19">
        <v>0</v>
      </c>
    </row>
    <row r="75" spans="3:8">
      <c r="D75" s="19">
        <v>0</v>
      </c>
      <c r="E75" s="19">
        <v>0</v>
      </c>
      <c r="F75" s="19">
        <v>0</v>
      </c>
    </row>
  </sheetData>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B1:AD73"/>
  <sheetViews>
    <sheetView showGridLines="0" tabSelected="1" view="pageBreakPreview" zoomScale="70" zoomScaleNormal="55" zoomScaleSheetLayoutView="70" workbookViewId="0">
      <pane xSplit="2" ySplit="5" topLeftCell="C6" activePane="bottomRight" state="frozen"/>
      <selection activeCell="T8" sqref="T8"/>
      <selection pane="topRight" activeCell="T8" sqref="T8"/>
      <selection pane="bottomLeft" activeCell="T8" sqref="T8"/>
      <selection pane="bottomRight" activeCell="H11" sqref="H11"/>
    </sheetView>
  </sheetViews>
  <sheetFormatPr defaultColWidth="8.7265625" defaultRowHeight="14.5" outlineLevelRow="1"/>
  <cols>
    <col min="1" max="1" width="2.26953125" style="18" customWidth="1"/>
    <col min="2" max="2" width="50.1796875" style="18" customWidth="1"/>
    <col min="3" max="6" width="11.7265625" style="19" customWidth="1"/>
    <col min="7" max="8" width="8.7265625" style="18"/>
    <col min="9" max="9" width="11.453125" style="18" bestFit="1" customWidth="1"/>
    <col min="10" max="14" width="8.7265625" style="18"/>
    <col min="15" max="15" width="11.54296875" style="18" bestFit="1" customWidth="1"/>
    <col min="16" max="16" width="8.7265625" style="18"/>
    <col min="17" max="17" width="10.54296875" style="18" customWidth="1"/>
    <col min="18" max="18" width="10.54296875" style="1" customWidth="1"/>
    <col min="19" max="16384" width="8.7265625" style="18"/>
  </cols>
  <sheetData>
    <row r="1" spans="2:30">
      <c r="C1" s="18"/>
      <c r="D1" s="18"/>
      <c r="E1" s="18"/>
      <c r="F1" s="18"/>
      <c r="G1" s="20"/>
    </row>
    <row r="2" spans="2:30" ht="11.25" customHeight="1"/>
    <row r="3" spans="2:30" s="1" customFormat="1">
      <c r="B3" s="2" t="s">
        <v>0</v>
      </c>
      <c r="C3" s="3"/>
      <c r="D3" s="3"/>
      <c r="E3" s="3"/>
      <c r="F3" s="3"/>
    </row>
    <row r="4" spans="2:30" s="5" customFormat="1">
      <c r="B4" s="4" t="s">
        <v>1</v>
      </c>
      <c r="C4" s="9">
        <v>2024</v>
      </c>
      <c r="D4" s="9"/>
      <c r="E4" s="9">
        <v>2025</v>
      </c>
      <c r="F4" s="9"/>
    </row>
    <row r="5" spans="2:30" s="1" customFormat="1">
      <c r="B5" s="2" t="s">
        <v>31</v>
      </c>
      <c r="C5" s="6" t="s">
        <v>28</v>
      </c>
      <c r="D5" s="6" t="s">
        <v>29</v>
      </c>
      <c r="E5" s="6" t="s">
        <v>49</v>
      </c>
      <c r="F5" s="6" t="s">
        <v>50</v>
      </c>
      <c r="O5"/>
      <c r="P5"/>
      <c r="Q5"/>
      <c r="R5"/>
      <c r="S5"/>
    </row>
    <row r="6" spans="2:30" s="29" customFormat="1" ht="6.75" customHeight="1">
      <c r="B6" s="27">
        <v>0</v>
      </c>
      <c r="C6" s="28">
        <v>0</v>
      </c>
      <c r="D6" s="28">
        <v>0</v>
      </c>
      <c r="E6" s="28">
        <v>0</v>
      </c>
      <c r="F6" s="28">
        <v>0</v>
      </c>
      <c r="G6" s="1"/>
      <c r="R6" s="7"/>
      <c r="T6" s="1"/>
    </row>
    <row r="7" spans="2:30" ht="21.75" customHeight="1">
      <c r="B7" s="30" t="s">
        <v>5</v>
      </c>
      <c r="C7" s="31">
        <v>2123</v>
      </c>
      <c r="D7" s="31">
        <f>'1. Key fin. metrics_FY_$'!F7-'2. Key fin. metrics_HY_$'!C7</f>
        <v>2174</v>
      </c>
      <c r="E7" s="31">
        <v>2162</v>
      </c>
      <c r="F7" s="31"/>
      <c r="G7" s="1"/>
      <c r="I7" s="20"/>
      <c r="O7" s="1"/>
      <c r="P7" s="1"/>
      <c r="Q7" s="1"/>
      <c r="S7" s="1"/>
      <c r="T7" s="1"/>
    </row>
    <row r="8" spans="2:30" ht="21.75" customHeight="1" thickBot="1">
      <c r="B8" s="32" t="s">
        <v>6</v>
      </c>
      <c r="C8" s="33">
        <v>1871</v>
      </c>
      <c r="D8" s="33">
        <f>'1. Key fin. metrics_FY_$'!F8-'2. Key fin. metrics_HY_$'!C8</f>
        <v>1885</v>
      </c>
      <c r="E8" s="33">
        <v>1850</v>
      </c>
      <c r="F8" s="33"/>
      <c r="G8" s="1"/>
      <c r="I8" s="20"/>
      <c r="O8" s="1"/>
      <c r="P8" s="1"/>
      <c r="Q8" s="1"/>
    </row>
    <row r="9" spans="2:30" s="36" customFormat="1" ht="21.75" customHeight="1" thickBot="1">
      <c r="B9" s="34" t="s">
        <v>27</v>
      </c>
      <c r="C9" s="35">
        <v>247</v>
      </c>
      <c r="D9" s="35">
        <f>'1. Key fin. metrics_FY_$'!F9-'2. Key fin. metrics_HY_$'!C9</f>
        <v>254</v>
      </c>
      <c r="E9" s="35">
        <v>262</v>
      </c>
      <c r="F9" s="35"/>
      <c r="G9" s="1"/>
      <c r="I9" s="20"/>
      <c r="O9" s="1"/>
      <c r="P9" s="1"/>
      <c r="Q9" s="1"/>
      <c r="R9" s="1"/>
    </row>
    <row r="10" spans="2:30" ht="21.75" customHeight="1">
      <c r="B10" s="79" t="s">
        <v>7</v>
      </c>
      <c r="C10" s="19">
        <v>-25</v>
      </c>
      <c r="D10" s="19">
        <f>'1. Key fin. metrics_FY_$'!F10-'2. Key fin. metrics_HY_$'!C10</f>
        <v>-39</v>
      </c>
      <c r="E10" s="19">
        <v>-40</v>
      </c>
      <c r="G10" s="1"/>
      <c r="I10" s="20"/>
      <c r="O10" s="1"/>
      <c r="P10" s="1"/>
      <c r="Q10" s="1"/>
    </row>
    <row r="11" spans="2:30" ht="21.75" customHeight="1">
      <c r="B11" s="40" t="s">
        <v>8</v>
      </c>
      <c r="C11" s="19">
        <v>-21</v>
      </c>
      <c r="D11" s="19">
        <f>'1. Key fin. metrics_FY_$'!F11-'2. Key fin. metrics_HY_$'!C11</f>
        <v>-19</v>
      </c>
      <c r="E11" s="19">
        <v>-6</v>
      </c>
      <c r="G11" s="1"/>
      <c r="I11" s="20"/>
      <c r="O11" s="1"/>
      <c r="P11" s="1"/>
      <c r="Q11" s="1"/>
    </row>
    <row r="12" spans="2:30" ht="21.75" customHeight="1">
      <c r="B12" s="41" t="s">
        <v>9</v>
      </c>
      <c r="C12" s="42">
        <v>-29</v>
      </c>
      <c r="D12" s="42">
        <f>'1. Key fin. metrics_FY_$'!F12-'2. Key fin. metrics_HY_$'!C12</f>
        <v>-20</v>
      </c>
      <c r="E12" s="42">
        <v>-20</v>
      </c>
      <c r="F12" s="42"/>
      <c r="G12" s="1"/>
      <c r="I12" s="20"/>
      <c r="O12" s="1"/>
      <c r="P12" s="1"/>
      <c r="Q12" s="1"/>
    </row>
    <row r="13" spans="2:30" ht="21.75" customHeight="1">
      <c r="B13" s="43" t="s">
        <v>10</v>
      </c>
      <c r="C13" s="44">
        <v>-32</v>
      </c>
      <c r="D13" s="44">
        <f>'1. Key fin. metrics_FY_$'!F13-'2. Key fin. metrics_HY_$'!C13</f>
        <v>-31</v>
      </c>
      <c r="E13" s="44">
        <v>-35</v>
      </c>
      <c r="F13" s="44"/>
      <c r="G13" s="1"/>
      <c r="I13" s="20"/>
      <c r="O13" s="1"/>
      <c r="P13" s="1"/>
      <c r="Q13" s="1"/>
    </row>
    <row r="14" spans="2:30" ht="29">
      <c r="B14" s="45" t="s">
        <v>43</v>
      </c>
      <c r="C14" s="19">
        <v>68</v>
      </c>
      <c r="D14" s="19">
        <f>'1. Key fin. metrics_FY_$'!F14-'2. Key fin. metrics_HY_$'!C14</f>
        <v>85</v>
      </c>
      <c r="E14" s="19">
        <v>68</v>
      </c>
      <c r="G14" s="1"/>
      <c r="I14" s="20"/>
      <c r="O14" s="1"/>
      <c r="P14" s="1"/>
      <c r="Q14" s="1"/>
    </row>
    <row r="15" spans="2:30" ht="21.75" customHeight="1">
      <c r="B15" s="41" t="s">
        <v>44</v>
      </c>
      <c r="C15" s="81">
        <v>0</v>
      </c>
      <c r="D15" s="42">
        <f>'1. Key fin. metrics_FY_$'!F15</f>
        <v>-729</v>
      </c>
      <c r="E15" s="42">
        <v>-754</v>
      </c>
      <c r="F15" s="42"/>
      <c r="G15" s="1"/>
      <c r="I15" s="20"/>
      <c r="O15" s="1"/>
      <c r="P15" s="1"/>
      <c r="Q15" s="1"/>
      <c r="AD15" s="18" t="s">
        <v>51</v>
      </c>
    </row>
    <row r="16" spans="2:30" ht="21.75" customHeight="1">
      <c r="B16" s="40"/>
      <c r="D16" s="40"/>
      <c r="F16" s="40"/>
    </row>
    <row r="17" spans="2:18">
      <c r="B17" s="46" t="s">
        <v>11</v>
      </c>
      <c r="C17" s="47">
        <v>0</v>
      </c>
      <c r="D17" s="47">
        <v>0</v>
      </c>
      <c r="E17" s="47">
        <v>0</v>
      </c>
      <c r="F17" s="47">
        <v>0</v>
      </c>
    </row>
    <row r="18" spans="2:18">
      <c r="C18" s="18"/>
      <c r="D18" s="18"/>
      <c r="E18" s="18"/>
      <c r="F18" s="18"/>
    </row>
    <row r="19" spans="2:18" s="1" customFormat="1">
      <c r="B19" s="10" t="s">
        <v>41</v>
      </c>
      <c r="C19" s="11"/>
      <c r="D19" s="11"/>
      <c r="E19" s="11"/>
      <c r="F19" s="11"/>
    </row>
    <row r="20" spans="2:18" s="1" customFormat="1" outlineLevel="1">
      <c r="B20" s="12" t="s">
        <v>0</v>
      </c>
      <c r="C20" s="13"/>
      <c r="D20" s="13"/>
      <c r="E20" s="13"/>
      <c r="F20" s="13"/>
    </row>
    <row r="21" spans="2:18" s="5" customFormat="1" outlineLevel="1">
      <c r="B21" s="10"/>
      <c r="C21" s="14">
        <v>2024</v>
      </c>
      <c r="D21" s="14"/>
      <c r="E21" s="14">
        <v>2024</v>
      </c>
      <c r="F21" s="14"/>
    </row>
    <row r="22" spans="2:18" s="1" customFormat="1" outlineLevel="1">
      <c r="B22" s="12" t="s">
        <v>31</v>
      </c>
      <c r="C22" s="15" t="s">
        <v>28</v>
      </c>
      <c r="D22" s="15" t="s">
        <v>29</v>
      </c>
      <c r="E22" s="15" t="s">
        <v>49</v>
      </c>
      <c r="F22" s="15" t="s">
        <v>50</v>
      </c>
    </row>
    <row r="23" spans="2:18" s="29" customFormat="1" outlineLevel="1">
      <c r="B23" s="27"/>
      <c r="G23" s="18"/>
      <c r="R23" s="7"/>
    </row>
    <row r="24" spans="2:18" ht="21.75" customHeight="1" outlineLevel="1">
      <c r="B24" s="30" t="s">
        <v>12</v>
      </c>
      <c r="C24" s="66">
        <v>1613</v>
      </c>
      <c r="D24" s="31">
        <f>'1. Key fin. metrics_FY_$'!F24-'2. Key fin. metrics_HY_$'!C24</f>
        <v>1609</v>
      </c>
      <c r="E24" s="66">
        <v>1593</v>
      </c>
      <c r="F24" s="31"/>
      <c r="G24" s="1"/>
      <c r="I24" s="20"/>
      <c r="O24" s="1"/>
      <c r="P24" s="1"/>
      <c r="Q24" s="1"/>
    </row>
    <row r="25" spans="2:18" ht="21.75" customHeight="1" outlineLevel="1">
      <c r="B25" s="40" t="s">
        <v>45</v>
      </c>
      <c r="C25" s="65">
        <v>346</v>
      </c>
      <c r="D25" s="19">
        <f>'1. Key fin. metrics_FY_$'!F25-'2. Key fin. metrics_HY_$'!C25</f>
        <v>381</v>
      </c>
      <c r="E25" s="65">
        <v>375</v>
      </c>
      <c r="G25" s="1"/>
      <c r="I25" s="20"/>
      <c r="O25" s="1"/>
      <c r="P25" s="1"/>
      <c r="Q25" s="1"/>
    </row>
    <row r="26" spans="2:18" s="54" customFormat="1" ht="21.75" customHeight="1" outlineLevel="1">
      <c r="B26" s="55" t="s">
        <v>48</v>
      </c>
      <c r="C26" s="67">
        <f>C25/C24</f>
        <v>0.21450712957222567</v>
      </c>
      <c r="D26" s="67">
        <f>D25/D24</f>
        <v>0.2367930391547545</v>
      </c>
      <c r="E26" s="67">
        <f>E25/E24</f>
        <v>0.23540489642184556</v>
      </c>
      <c r="F26" s="67"/>
      <c r="G26" s="1"/>
      <c r="I26" s="20"/>
      <c r="O26" s="1"/>
      <c r="P26" s="1"/>
      <c r="Q26" s="1"/>
      <c r="R26" s="1"/>
    </row>
    <row r="27" spans="2:18" s="39" customFormat="1" ht="21.75" customHeight="1" outlineLevel="1">
      <c r="B27" s="56" t="s">
        <v>13</v>
      </c>
      <c r="C27" s="78">
        <v>354</v>
      </c>
      <c r="D27" s="58">
        <f>'1. Key fin. metrics_FY_$'!F27</f>
        <v>356</v>
      </c>
      <c r="E27" s="78">
        <v>346</v>
      </c>
      <c r="F27" s="58"/>
      <c r="G27" s="1"/>
      <c r="I27" s="20"/>
      <c r="O27" s="17"/>
      <c r="P27" s="17"/>
      <c r="Q27" s="17"/>
      <c r="R27" s="17"/>
    </row>
    <row r="28" spans="2:18" s="39" customFormat="1" ht="24.75" customHeight="1" outlineLevel="1">
      <c r="B28" s="76" t="s">
        <v>42</v>
      </c>
      <c r="C28" s="58">
        <v>358</v>
      </c>
      <c r="D28" s="58"/>
      <c r="E28" s="75"/>
      <c r="F28" s="75"/>
      <c r="G28" s="18"/>
      <c r="I28" s="20"/>
    </row>
    <row r="29" spans="2:18" ht="21.75" customHeight="1" outlineLevel="1">
      <c r="B29" s="40" t="s">
        <v>14</v>
      </c>
      <c r="C29" s="69">
        <v>2850</v>
      </c>
      <c r="D29" s="69">
        <v>2873</v>
      </c>
      <c r="E29" s="69">
        <v>2895</v>
      </c>
      <c r="F29" s="69"/>
      <c r="I29" s="20"/>
      <c r="O29" s="17"/>
      <c r="P29" s="17"/>
      <c r="Q29" s="17"/>
      <c r="R29" s="17"/>
    </row>
    <row r="30" spans="2:18" ht="21.75" customHeight="1" outlineLevel="1">
      <c r="B30" s="43" t="s">
        <v>15</v>
      </c>
      <c r="C30" s="70">
        <v>771000</v>
      </c>
      <c r="D30" s="71">
        <v>775000</v>
      </c>
      <c r="E30" s="70">
        <v>777400</v>
      </c>
      <c r="F30" s="71"/>
      <c r="I30" s="20"/>
      <c r="O30" s="17"/>
      <c r="P30" s="17"/>
      <c r="Q30" s="17"/>
      <c r="R30" s="17"/>
    </row>
    <row r="31" spans="2:18" ht="21.75" customHeight="1" outlineLevel="1">
      <c r="B31" s="40" t="s">
        <v>16</v>
      </c>
      <c r="C31" s="68">
        <v>15000</v>
      </c>
      <c r="D31" s="69">
        <v>23000</v>
      </c>
      <c r="E31" s="68">
        <v>16600</v>
      </c>
      <c r="F31" s="69"/>
      <c r="I31" s="20"/>
      <c r="O31" s="1"/>
      <c r="P31" s="1"/>
      <c r="Q31" s="1"/>
    </row>
    <row r="32" spans="2:18" ht="21.75" customHeight="1" outlineLevel="1">
      <c r="B32" s="40" t="s">
        <v>17</v>
      </c>
      <c r="C32" s="69">
        <v>59</v>
      </c>
      <c r="D32" s="69">
        <v>82</v>
      </c>
      <c r="E32" s="69">
        <v>76</v>
      </c>
      <c r="F32" s="69"/>
      <c r="I32" s="20"/>
      <c r="O32" s="1"/>
      <c r="P32" s="1"/>
      <c r="Q32" s="1"/>
    </row>
    <row r="33" spans="2:18" ht="21.75" customHeight="1" outlineLevel="1">
      <c r="B33" s="40" t="s">
        <v>18</v>
      </c>
      <c r="C33" s="68">
        <v>16000</v>
      </c>
      <c r="D33" s="69">
        <v>18000</v>
      </c>
      <c r="E33" s="68">
        <v>11000</v>
      </c>
      <c r="F33" s="69"/>
      <c r="I33" s="20"/>
      <c r="O33" s="1"/>
      <c r="P33" s="1"/>
      <c r="Q33" s="1"/>
    </row>
    <row r="34" spans="2:18" ht="21.75" customHeight="1" outlineLevel="1">
      <c r="B34" s="40" t="s">
        <v>19</v>
      </c>
      <c r="C34" s="69">
        <v>58</v>
      </c>
      <c r="D34" s="69">
        <v>67</v>
      </c>
      <c r="E34" s="69">
        <v>52</v>
      </c>
      <c r="F34" s="69"/>
      <c r="I34" s="20"/>
      <c r="O34" s="1"/>
      <c r="P34" s="1"/>
      <c r="Q34" s="1"/>
    </row>
    <row r="35" spans="2:18" ht="21.75" customHeight="1" outlineLevel="1">
      <c r="B35" s="40" t="s">
        <v>20</v>
      </c>
      <c r="C35" s="69">
        <v>78</v>
      </c>
      <c r="D35" s="69">
        <v>96</v>
      </c>
      <c r="E35" s="69">
        <v>83</v>
      </c>
      <c r="F35" s="69"/>
      <c r="I35" s="20"/>
      <c r="O35" s="1"/>
      <c r="P35" s="1"/>
      <c r="Q35" s="1"/>
    </row>
    <row r="36" spans="2:18">
      <c r="C36" s="18"/>
      <c r="D36" s="18"/>
      <c r="E36" s="18"/>
      <c r="F36" s="18"/>
      <c r="I36" s="20"/>
    </row>
    <row r="37" spans="2:18" s="1" customFormat="1">
      <c r="B37" s="10" t="s">
        <v>21</v>
      </c>
      <c r="C37" s="11"/>
      <c r="D37" s="11"/>
      <c r="E37" s="11"/>
      <c r="F37" s="11"/>
      <c r="I37" s="20"/>
    </row>
    <row r="38" spans="2:18" s="1" customFormat="1" outlineLevel="1">
      <c r="B38" s="12" t="s">
        <v>0</v>
      </c>
      <c r="C38" s="13"/>
      <c r="D38" s="13"/>
      <c r="E38" s="13"/>
      <c r="F38" s="13"/>
      <c r="I38" s="20"/>
    </row>
    <row r="39" spans="2:18" s="5" customFormat="1" outlineLevel="1">
      <c r="B39" s="10"/>
      <c r="C39" s="14">
        <v>2024</v>
      </c>
      <c r="D39" s="14"/>
      <c r="E39" s="14">
        <v>2025</v>
      </c>
      <c r="F39" s="14"/>
      <c r="I39" s="20"/>
    </row>
    <row r="40" spans="2:18" s="1" customFormat="1" outlineLevel="1">
      <c r="B40" s="12" t="s">
        <v>31</v>
      </c>
      <c r="C40" s="15" t="s">
        <v>28</v>
      </c>
      <c r="D40" s="15" t="s">
        <v>29</v>
      </c>
      <c r="E40" s="15" t="s">
        <v>49</v>
      </c>
      <c r="F40" s="15" t="s">
        <v>50</v>
      </c>
      <c r="I40" s="20"/>
    </row>
    <row r="41" spans="2:18" s="29" customFormat="1" outlineLevel="1">
      <c r="B41" s="27"/>
      <c r="G41" s="18"/>
      <c r="I41" s="20"/>
      <c r="R41" s="7"/>
    </row>
    <row r="42" spans="2:18" ht="21.75" customHeight="1" outlineLevel="1">
      <c r="B42" s="40" t="s">
        <v>22</v>
      </c>
      <c r="C42" s="19">
        <v>287</v>
      </c>
      <c r="D42" s="19">
        <f>'1. Key fin. metrics_FY_$'!F42-'2. Key fin. metrics_HY_$'!C42</f>
        <v>333</v>
      </c>
      <c r="E42" s="19">
        <v>361</v>
      </c>
      <c r="I42" s="20"/>
      <c r="O42" s="1"/>
      <c r="P42" s="1"/>
      <c r="Q42" s="1"/>
    </row>
    <row r="43" spans="2:18" ht="21.75" customHeight="1" outlineLevel="1">
      <c r="B43" s="40" t="s">
        <v>23</v>
      </c>
      <c r="C43" s="19">
        <v>35</v>
      </c>
      <c r="D43" s="19">
        <f>'1. Key fin. metrics_FY_$'!F43-'2. Key fin. metrics_HY_$'!C43</f>
        <v>44</v>
      </c>
      <c r="E43" s="19">
        <v>50</v>
      </c>
      <c r="I43" s="20"/>
      <c r="O43" s="1"/>
      <c r="P43" s="1"/>
      <c r="Q43" s="1"/>
    </row>
    <row r="44" spans="2:18" ht="21.75" customHeight="1" outlineLevel="1">
      <c r="B44" s="40" t="s">
        <v>46</v>
      </c>
      <c r="C44" s="19">
        <v>35</v>
      </c>
      <c r="D44" s="19">
        <f>'1. Key fin. metrics_FY_$'!F44-'2. Key fin. metrics_HY_$'!C44</f>
        <v>44</v>
      </c>
      <c r="E44" s="19">
        <v>50</v>
      </c>
      <c r="I44" s="20"/>
      <c r="O44" s="1"/>
      <c r="P44" s="1"/>
      <c r="Q44" s="1"/>
    </row>
    <row r="45" spans="2:18" s="39" customFormat="1" ht="21.75" customHeight="1" outlineLevel="1">
      <c r="B45" s="56" t="s">
        <v>13</v>
      </c>
      <c r="C45" s="77">
        <v>378</v>
      </c>
      <c r="D45" s="77">
        <f>'1. Key fin. metrics_FY_$'!F45</f>
        <v>408</v>
      </c>
      <c r="E45" s="77">
        <v>317</v>
      </c>
      <c r="F45" s="58"/>
      <c r="G45" s="18"/>
      <c r="I45" s="20"/>
      <c r="O45" s="1"/>
      <c r="R45" s="8"/>
    </row>
    <row r="46" spans="2:18" s="39" customFormat="1" ht="24.75" customHeight="1" outlineLevel="1">
      <c r="B46" s="76" t="s">
        <v>42</v>
      </c>
      <c r="C46" s="77">
        <v>384</v>
      </c>
      <c r="D46" s="58"/>
      <c r="E46" s="75"/>
      <c r="F46" s="75"/>
      <c r="G46" s="18"/>
      <c r="I46" s="20"/>
    </row>
    <row r="47" spans="2:18" ht="21.75" customHeight="1" outlineLevel="1">
      <c r="B47" s="40" t="s">
        <v>24</v>
      </c>
      <c r="C47" s="69">
        <v>901</v>
      </c>
      <c r="D47" s="69">
        <v>682</v>
      </c>
      <c r="E47" s="69">
        <v>1365</v>
      </c>
      <c r="F47" s="69"/>
      <c r="I47" s="20"/>
      <c r="O47" s="1"/>
    </row>
    <row r="48" spans="2:18" ht="21.75" customHeight="1" outlineLevel="1">
      <c r="B48" s="43" t="s">
        <v>25</v>
      </c>
      <c r="C48" s="71">
        <v>154000</v>
      </c>
      <c r="D48" s="71">
        <v>123000</v>
      </c>
      <c r="E48" s="71">
        <v>220000</v>
      </c>
      <c r="F48" s="71"/>
      <c r="I48" s="20"/>
      <c r="O48" s="1"/>
    </row>
    <row r="49" spans="2:18" ht="21.75" customHeight="1" outlineLevel="1">
      <c r="B49" s="40" t="s">
        <v>16</v>
      </c>
      <c r="C49" s="69">
        <v>37000</v>
      </c>
      <c r="D49" s="69">
        <v>36000</v>
      </c>
      <c r="E49" s="69">
        <v>37400</v>
      </c>
      <c r="F49" s="69"/>
      <c r="I49" s="20"/>
      <c r="O49" s="1"/>
      <c r="P49" s="1"/>
      <c r="Q49" s="1"/>
    </row>
    <row r="50" spans="2:18" ht="21.75" customHeight="1" outlineLevel="1">
      <c r="B50" s="40" t="s">
        <v>17</v>
      </c>
      <c r="C50" s="69">
        <v>247</v>
      </c>
      <c r="D50" s="69">
        <v>236</v>
      </c>
      <c r="E50" s="69">
        <v>262</v>
      </c>
      <c r="F50" s="69"/>
      <c r="I50" s="20"/>
      <c r="O50" s="1"/>
      <c r="P50" s="1"/>
      <c r="Q50" s="1"/>
    </row>
    <row r="51" spans="2:18" ht="21.75" customHeight="1" outlineLevel="1">
      <c r="B51" s="40" t="s">
        <v>18</v>
      </c>
      <c r="C51" s="69">
        <v>2000</v>
      </c>
      <c r="D51" s="69">
        <v>4000</v>
      </c>
      <c r="E51" s="69">
        <v>3000</v>
      </c>
      <c r="F51" s="69"/>
      <c r="I51" s="20"/>
      <c r="O51" s="1"/>
      <c r="P51" s="1"/>
      <c r="Q51" s="1"/>
    </row>
    <row r="52" spans="2:18" ht="21.75" customHeight="1" outlineLevel="1">
      <c r="B52" s="40" t="s">
        <v>19</v>
      </c>
      <c r="C52" s="69">
        <v>11</v>
      </c>
      <c r="D52" s="69">
        <v>13</v>
      </c>
      <c r="E52" s="69">
        <v>15</v>
      </c>
      <c r="F52" s="69"/>
      <c r="I52" s="20"/>
      <c r="O52" s="1"/>
      <c r="P52" s="1"/>
      <c r="Q52" s="1"/>
    </row>
    <row r="53" spans="2:18" ht="21.75" customHeight="1" outlineLevel="1">
      <c r="B53" s="40" t="s">
        <v>20</v>
      </c>
      <c r="C53" s="69">
        <v>387</v>
      </c>
      <c r="D53" s="69">
        <v>338</v>
      </c>
      <c r="E53" s="69">
        <v>413</v>
      </c>
      <c r="F53" s="69"/>
      <c r="I53" s="20"/>
      <c r="O53" s="1"/>
      <c r="P53" s="1"/>
      <c r="Q53" s="1"/>
    </row>
    <row r="54" spans="2:18" ht="21.75" customHeight="1" outlineLevel="1">
      <c r="B54" s="40" t="s">
        <v>30</v>
      </c>
      <c r="C54" s="69">
        <v>151000</v>
      </c>
      <c r="D54" s="69">
        <v>182000</v>
      </c>
      <c r="E54" s="69">
        <v>186000</v>
      </c>
      <c r="F54" s="69"/>
      <c r="I54" s="20"/>
      <c r="O54" s="1"/>
      <c r="P54" s="1"/>
      <c r="Q54" s="1"/>
    </row>
    <row r="55" spans="2:18">
      <c r="C55" s="18"/>
      <c r="D55" s="18"/>
      <c r="E55" s="18"/>
      <c r="F55" s="18"/>
      <c r="I55" s="20"/>
    </row>
    <row r="56" spans="2:18" s="1" customFormat="1">
      <c r="B56" s="10" t="s">
        <v>39</v>
      </c>
      <c r="C56" s="11"/>
      <c r="D56" s="11"/>
      <c r="E56" s="11"/>
      <c r="F56" s="11"/>
      <c r="I56" s="20"/>
    </row>
    <row r="57" spans="2:18" s="1" customFormat="1" outlineLevel="1">
      <c r="B57" s="12" t="s">
        <v>0</v>
      </c>
      <c r="C57" s="13"/>
      <c r="D57" s="13"/>
      <c r="E57" s="13"/>
      <c r="F57" s="13"/>
      <c r="I57" s="20"/>
    </row>
    <row r="58" spans="2:18" s="5" customFormat="1" outlineLevel="1">
      <c r="B58" s="10"/>
      <c r="C58" s="14">
        <v>2024</v>
      </c>
      <c r="D58" s="14"/>
      <c r="E58" s="14">
        <v>2025</v>
      </c>
      <c r="F58" s="14"/>
      <c r="I58" s="20"/>
    </row>
    <row r="59" spans="2:18" s="1" customFormat="1" outlineLevel="1">
      <c r="B59" s="12" t="s">
        <v>31</v>
      </c>
      <c r="C59" s="15" t="s">
        <v>28</v>
      </c>
      <c r="D59" s="15" t="s">
        <v>29</v>
      </c>
      <c r="E59" s="15" t="s">
        <v>49</v>
      </c>
      <c r="F59" s="15" t="s">
        <v>50</v>
      </c>
      <c r="I59" s="20"/>
    </row>
    <row r="60" spans="2:18" s="29" customFormat="1" outlineLevel="1">
      <c r="B60" s="27"/>
      <c r="C60" s="28"/>
      <c r="D60" s="28"/>
      <c r="E60" s="28"/>
      <c r="F60" s="28"/>
      <c r="G60" s="18"/>
      <c r="I60" s="20"/>
      <c r="R60" s="7"/>
    </row>
    <row r="61" spans="2:18" ht="21.75" customHeight="1" outlineLevel="1">
      <c r="B61" s="40" t="s">
        <v>26</v>
      </c>
      <c r="C61" s="19">
        <f>C43+C24</f>
        <v>1648</v>
      </c>
      <c r="D61" s="19">
        <f>D43+D24</f>
        <v>1653</v>
      </c>
      <c r="E61" s="19">
        <f>E43+E24</f>
        <v>1643</v>
      </c>
      <c r="I61" s="20"/>
      <c r="O61" s="1"/>
      <c r="P61" s="1"/>
      <c r="Q61" s="1"/>
    </row>
    <row r="62" spans="2:18" ht="21.75" customHeight="1" outlineLevel="1">
      <c r="B62" s="40" t="s">
        <v>45</v>
      </c>
      <c r="C62" s="19">
        <f>C25+C44</f>
        <v>381</v>
      </c>
      <c r="D62" s="19">
        <f>D25+D44</f>
        <v>425</v>
      </c>
      <c r="E62" s="19">
        <f>E25+E44</f>
        <v>425</v>
      </c>
      <c r="I62" s="20"/>
      <c r="O62" s="1"/>
      <c r="P62" s="1"/>
      <c r="Q62" s="1"/>
    </row>
    <row r="63" spans="2:18" ht="21.75" customHeight="1" outlineLevel="1">
      <c r="B63" s="55" t="s">
        <v>48</v>
      </c>
      <c r="C63" s="67">
        <f t="shared" ref="C63" si="0">C62/C61</f>
        <v>0.23118932038834952</v>
      </c>
      <c r="D63" s="67">
        <f t="shared" ref="D63:E63" si="1">D62/D61</f>
        <v>0.25710828796128249</v>
      </c>
      <c r="E63" s="67">
        <f t="shared" si="1"/>
        <v>0.25867315885575165</v>
      </c>
      <c r="F63" s="67"/>
      <c r="I63" s="20"/>
      <c r="O63" s="1"/>
      <c r="P63" s="1"/>
      <c r="Q63" s="1"/>
    </row>
    <row r="64" spans="2:18" s="39" customFormat="1" ht="21.75" customHeight="1">
      <c r="B64" s="62"/>
      <c r="C64" s="63"/>
      <c r="D64" s="63"/>
      <c r="E64" s="63"/>
      <c r="F64" s="63"/>
      <c r="I64" s="20"/>
      <c r="R64" s="8"/>
    </row>
    <row r="65" spans="2:18" s="1" customFormat="1">
      <c r="B65" s="10" t="s">
        <v>40</v>
      </c>
      <c r="C65" s="11"/>
      <c r="D65" s="11"/>
      <c r="E65" s="11"/>
      <c r="F65" s="11"/>
      <c r="I65" s="20"/>
    </row>
    <row r="66" spans="2:18" s="1" customFormat="1" outlineLevel="1">
      <c r="B66" s="12" t="s">
        <v>0</v>
      </c>
      <c r="C66" s="13"/>
      <c r="D66" s="13"/>
      <c r="E66" s="13"/>
      <c r="F66" s="13"/>
      <c r="I66" s="20"/>
    </row>
    <row r="67" spans="2:18" s="5" customFormat="1" outlineLevel="1">
      <c r="B67" s="10"/>
      <c r="C67" s="14">
        <v>2024</v>
      </c>
      <c r="D67" s="14"/>
      <c r="E67" s="14">
        <v>2025</v>
      </c>
      <c r="F67" s="14"/>
      <c r="I67" s="20"/>
    </row>
    <row r="68" spans="2:18" s="1" customFormat="1" outlineLevel="1">
      <c r="B68" s="12" t="s">
        <v>31</v>
      </c>
      <c r="C68" s="15" t="s">
        <v>28</v>
      </c>
      <c r="D68" s="15" t="s">
        <v>29</v>
      </c>
      <c r="E68" s="15" t="s">
        <v>49</v>
      </c>
      <c r="F68" s="15" t="s">
        <v>50</v>
      </c>
      <c r="I68" s="20"/>
    </row>
    <row r="69" spans="2:18" s="29" customFormat="1" outlineLevel="1">
      <c r="B69" s="27"/>
      <c r="C69" s="28"/>
      <c r="D69" s="28"/>
      <c r="E69" s="28"/>
      <c r="F69" s="28"/>
      <c r="G69" s="18"/>
      <c r="I69" s="20"/>
      <c r="O69" s="1"/>
      <c r="P69" s="1"/>
      <c r="Q69" s="1"/>
      <c r="R69" s="1"/>
    </row>
    <row r="70" spans="2:18" ht="21.75" customHeight="1" outlineLevel="1">
      <c r="B70" s="40" t="s">
        <v>26</v>
      </c>
      <c r="C70" s="19">
        <v>223</v>
      </c>
      <c r="D70" s="19">
        <f>'1. Key fin. metrics_FY_$'!F69-'2. Key fin. metrics_HY_$'!C70</f>
        <v>232</v>
      </c>
      <c r="E70" s="19">
        <v>207</v>
      </c>
      <c r="I70" s="20"/>
      <c r="O70" s="1"/>
      <c r="P70" s="1"/>
      <c r="Q70" s="1"/>
    </row>
    <row r="71" spans="2:18" ht="21.75" customHeight="1" outlineLevel="1">
      <c r="B71" s="40" t="s">
        <v>46</v>
      </c>
      <c r="C71" s="19">
        <v>122</v>
      </c>
      <c r="D71" s="19">
        <f>'1. Key fin. metrics_FY_$'!F70-'2. Key fin. metrics_HY_$'!C71</f>
        <v>100</v>
      </c>
      <c r="E71" s="19">
        <v>98</v>
      </c>
      <c r="I71" s="20"/>
      <c r="O71" s="1"/>
      <c r="P71" s="1"/>
      <c r="Q71" s="1"/>
    </row>
    <row r="72" spans="2:18" ht="21.75" customHeight="1" outlineLevel="1">
      <c r="B72" s="55" t="s">
        <v>47</v>
      </c>
      <c r="C72" s="67">
        <f>C71/C70</f>
        <v>0.547085201793722</v>
      </c>
      <c r="D72" s="67">
        <f>D71/D70</f>
        <v>0.43103448275862066</v>
      </c>
      <c r="E72" s="67">
        <f>E71/E70</f>
        <v>0.47342995169082125</v>
      </c>
      <c r="F72" s="16"/>
      <c r="I72" s="20"/>
    </row>
    <row r="73" spans="2:18" s="39" customFormat="1" ht="21.75" customHeight="1">
      <c r="B73" s="62"/>
      <c r="R73" s="8"/>
    </row>
  </sheetData>
  <pageMargins left="0.7" right="0.7" top="0.75" bottom="0.75" header="0.3" footer="0.3"/>
  <pageSetup paperSize="9" scale="1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3" ma:contentTypeDescription="Create a new document." ma:contentTypeScope="" ma:versionID="232da189311fc904b8289b71adca50ca">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2db90b7fe477dcca86d4ec1aafd8a0df"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DA0F2-B2D9-4C18-ADC0-5546B02DAA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8de8d5-ee87-415d-9af5-1222baa4bbd6"/>
    <ds:schemaRef ds:uri="defc3f3f-582b-4c54-a8f8-3efd6af24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49721-FE17-4881-9946-FD3D554946A0}">
  <ds:schemaRefs>
    <ds:schemaRef ds:uri="http://purl.org/dc/elements/1.1/"/>
    <ds:schemaRef ds:uri="http://schemas.microsoft.com/office/2006/metadata/properties"/>
    <ds:schemaRef ds:uri="http://www.w3.org/XML/1998/namespace"/>
    <ds:schemaRef ds:uri="defc3f3f-582b-4c54-a8f8-3efd6af2470b"/>
    <ds:schemaRef ds:uri="http://purl.org/dc/terms/"/>
    <ds:schemaRef ds:uri="http://schemas.microsoft.com/office/2006/documentManagement/types"/>
    <ds:schemaRef ds:uri="http://purl.org/dc/dcmitype/"/>
    <ds:schemaRef ds:uri="http://schemas.openxmlformats.org/package/2006/metadata/core-properties"/>
    <ds:schemaRef ds:uri="458de8d5-ee87-415d-9af5-1222baa4bbd6"/>
    <ds:schemaRef ds:uri="http://schemas.microsoft.com/office/infopath/2007/PartnerControls"/>
    <ds:schemaRef ds:uri="7e74ac01-7d5e-468b-bbc4-458a5c2e6285"/>
    <ds:schemaRef ds:uri="2262e3d9-9cd2-4a9b-ac22-d43ccf177b38"/>
  </ds:schemaRefs>
</ds:datastoreItem>
</file>

<file path=customXml/itemProps3.xml><?xml version="1.0" encoding="utf-8"?>
<ds:datastoreItem xmlns:ds="http://schemas.openxmlformats.org/officeDocument/2006/customXml" ds:itemID="{C0A3BF52-0B87-45BA-BA99-57F4AE3788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Disclaimer</vt:lpstr>
      <vt:lpstr>1. Key fin. metrics_FY_$</vt:lpstr>
      <vt:lpstr>2. Key fin. metrics_HY_$</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2025-09-03T16:14:02Z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