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egusgroupservices.sharepoint.com/sites/InvestorRelations/Shared Documents/2025/"/>
    </mc:Choice>
  </mc:AlternateContent>
  <xr:revisionPtr revIDLastSave="3" documentId="8_{2B1D3501-860D-4937-9631-3420F3B0287D}" xr6:coauthVersionLast="47" xr6:coauthVersionMax="47" xr10:uidLastSave="{8B595136-A65A-447D-B355-8F8600431DE4}"/>
  <bookViews>
    <workbookView minimized="1" xWindow="2130" yWindow="1820" windowWidth="14400" windowHeight="8180" firstSheet="5" activeTab="6" xr2:uid="{00000000-000D-0000-FFFF-FFFF00000000}"/>
  </bookViews>
  <sheets>
    <sheet name="Disclaimer" sheetId="15" r:id="rId1"/>
    <sheet name="1. Key fin. metrics_FY_$" sheetId="12" r:id="rId2"/>
    <sheet name="2. Key fin. metrics_HY_$" sheetId="13" r:id="rId3"/>
    <sheet name="3. Key fin. metrics_QY_$" sheetId="16" r:id="rId4"/>
    <sheet name="4. Impact of the MLA change" sheetId="17" r:id="rId5"/>
    <sheet name="5. Impact of integrating D&amp;PS" sheetId="18" r:id="rId6"/>
    <sheet name="6. Pro-forma Financials" sheetId="19" r:id="rId7"/>
  </sheets>
  <definedNames>
    <definedName name="_xlnm.Print_Area" localSheetId="1">'1. Key fin. metrics_FY_$'!$A$2:$H$73</definedName>
    <definedName name="_xlnm.Print_Area" localSheetId="2">'2. Key fin. metrics_HY_$'!$A$2:$G$74</definedName>
    <definedName name="_xlnm.Print_Area" localSheetId="0">Disclaimer!$B$2:$B$14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9" l="1"/>
  <c r="L26" i="19"/>
  <c r="K25" i="19"/>
  <c r="J25" i="19"/>
  <c r="L24" i="19"/>
  <c r="L23" i="19"/>
  <c r="L22" i="19"/>
  <c r="L18" i="19"/>
  <c r="L17" i="19"/>
  <c r="K16" i="19"/>
  <c r="J16" i="19"/>
  <c r="L15" i="19"/>
  <c r="L14" i="19"/>
  <c r="L13" i="19"/>
  <c r="L9" i="19"/>
  <c r="L8" i="19"/>
  <c r="K7" i="19"/>
  <c r="J7" i="19"/>
  <c r="L6" i="19"/>
  <c r="L5" i="19"/>
  <c r="L4" i="19"/>
  <c r="F28" i="19"/>
  <c r="F27" i="19"/>
  <c r="F26" i="19"/>
  <c r="F24" i="19"/>
  <c r="F23" i="19"/>
  <c r="F22" i="19"/>
  <c r="F19" i="19"/>
  <c r="F18" i="19"/>
  <c r="F17" i="19"/>
  <c r="F15" i="19"/>
  <c r="F14" i="19"/>
  <c r="F13" i="19"/>
  <c r="F10" i="19"/>
  <c r="F9" i="19"/>
  <c r="F8" i="19"/>
  <c r="F6" i="19"/>
  <c r="F5" i="19"/>
  <c r="F4" i="19"/>
  <c r="D7" i="13" l="1"/>
  <c r="D61" i="12"/>
  <c r="D60" i="12"/>
  <c r="D15" i="13" l="1"/>
  <c r="D71" i="13"/>
  <c r="D70" i="13"/>
  <c r="D44" i="13"/>
  <c r="D43" i="13"/>
  <c r="D42" i="13"/>
  <c r="D25" i="13" l="1"/>
  <c r="D24" i="13"/>
  <c r="D14" i="13"/>
  <c r="D13" i="13"/>
  <c r="D12" i="13"/>
  <c r="D11" i="13"/>
  <c r="D10" i="13"/>
  <c r="D9" i="13"/>
  <c r="D8" i="13"/>
  <c r="E72" i="13" l="1"/>
  <c r="D72" i="13"/>
  <c r="C72" i="13"/>
  <c r="E62" i="13"/>
  <c r="D62" i="13"/>
  <c r="C62" i="13"/>
  <c r="E61" i="13"/>
  <c r="D61" i="13"/>
  <c r="C61" i="13"/>
  <c r="D45" i="13"/>
  <c r="C26" i="13"/>
  <c r="D26" i="13"/>
  <c r="E26" i="13"/>
  <c r="D27" i="13"/>
  <c r="F71" i="12"/>
  <c r="E71" i="12"/>
  <c r="D71" i="12"/>
  <c r="F26" i="12"/>
  <c r="E26" i="12"/>
  <c r="D26" i="12"/>
  <c r="D62" i="12"/>
  <c r="E61" i="12"/>
  <c r="E62" i="12" s="1"/>
  <c r="F61" i="12"/>
  <c r="F62" i="12" s="1"/>
  <c r="E63" i="13" l="1"/>
  <c r="C63" i="13"/>
  <c r="D63" i="13" l="1"/>
</calcChain>
</file>

<file path=xl/sharedStrings.xml><?xml version="1.0" encoding="utf-8"?>
<sst xmlns="http://schemas.openxmlformats.org/spreadsheetml/2006/main" count="364" uniqueCount="100">
  <si>
    <t>Key financial metrics (year-end: December)</t>
  </si>
  <si>
    <t>Group</t>
  </si>
  <si>
    <t>FY 2022</t>
  </si>
  <si>
    <t>FY 2023</t>
  </si>
  <si>
    <t>FY 2024</t>
  </si>
  <si>
    <t>System-Revenue</t>
  </si>
  <si>
    <t xml:space="preserve">Group Revenue </t>
  </si>
  <si>
    <t>Interest expense</t>
  </si>
  <si>
    <t>Tax charge</t>
  </si>
  <si>
    <t>Net Growth Capex</t>
  </si>
  <si>
    <t>Maintenance Capex</t>
  </si>
  <si>
    <t>Operating segments</t>
  </si>
  <si>
    <t>Group Revenue</t>
  </si>
  <si>
    <t>RevPAR</t>
  </si>
  <si>
    <t>Locations (# of locations)</t>
  </si>
  <si>
    <t>Rooms (# of rooms)</t>
  </si>
  <si>
    <t>Openings - Rooms</t>
  </si>
  <si>
    <t>Openings - Locations</t>
  </si>
  <si>
    <t>Closures - Rooms</t>
  </si>
  <si>
    <t>Closures - Locations</t>
  </si>
  <si>
    <t>Signings - Locations</t>
  </si>
  <si>
    <t>Managed &amp; Franchised</t>
  </si>
  <si>
    <t>System Revenue</t>
  </si>
  <si>
    <t>Fee Income</t>
  </si>
  <si>
    <t>Locations</t>
  </si>
  <si>
    <t>Rooms</t>
  </si>
  <si>
    <t>Revenue</t>
  </si>
  <si>
    <t>Adjusted EBITDA</t>
  </si>
  <si>
    <t>H1 2024</t>
  </si>
  <si>
    <t>H2 2024</t>
  </si>
  <si>
    <t>Pipeline (at end of period)</t>
  </si>
  <si>
    <t>$'m</t>
  </si>
  <si>
    <t>Caution statement</t>
  </si>
  <si>
    <t>No representations or warranties, express or implied are given in, or in respect of, the information supplied in this document (“Information”).</t>
  </si>
  <si>
    <t>In no circumstances, to the fullest extent permitted by law, will the Company, or any of its respective subsidiaries, shareholders, affiliates, representatives, partners, directors, officers, employees, advisers or agents (collectively “the Relevant Parties”) be responsible or liable for any direct, indirect or consequential loss or loss of profit arising from the use of or reliance on the Information.</t>
  </si>
  <si>
    <t>The information is supplied as a guide only, has not been independently verified and does not purport to contain all the information that you may require.</t>
  </si>
  <si>
    <t>The Company undertakes no obligation to revise or update any data contained in the Information, regardless of whether the data are affected as a result of new information, further events or otherwise.</t>
  </si>
  <si>
    <t>This document, including this disclaimer, shall be governed by and construed in accordance with English law and any claims or disputes, whether contractual or non-contractual, arising out of, or in connection with, this document, including this disclaimer, shall be subject to the exclusive jurisdiction of the English Courts.</t>
  </si>
  <si>
    <t>If you plan to use this for modelling please contact Investor Relations to discuss in further detail</t>
  </si>
  <si>
    <t>IWG Network</t>
  </si>
  <si>
    <t>Digital &amp; Professional Services</t>
  </si>
  <si>
    <t>Company-owned</t>
  </si>
  <si>
    <t>RevPAR presented at latest reporting date</t>
  </si>
  <si>
    <t>Cash inflow/(outflow) before growth capex and corporate activities</t>
  </si>
  <si>
    <t>Net Debt</t>
  </si>
  <si>
    <t>Adjusted Gross Profit</t>
  </si>
  <si>
    <t xml:space="preserve">Gross Profit </t>
  </si>
  <si>
    <t>Gross Profit margin</t>
  </si>
  <si>
    <t>Adjusted Gross Profit margin</t>
  </si>
  <si>
    <t>H1 2025</t>
  </si>
  <si>
    <t>H2 2025</t>
  </si>
  <si>
    <t xml:space="preserve"> </t>
  </si>
  <si>
    <t>Q1 2025</t>
  </si>
  <si>
    <t>Q1 2024</t>
  </si>
  <si>
    <t>Q2 2024</t>
  </si>
  <si>
    <t>Q2 2025</t>
  </si>
  <si>
    <t>Q3 2024</t>
  </si>
  <si>
    <t>Q4 2024</t>
  </si>
  <si>
    <t>Q3 2025</t>
  </si>
  <si>
    <t>Q4 2025</t>
  </si>
  <si>
    <t xml:space="preserve">Q4 2025 </t>
  </si>
  <si>
    <t xml:space="preserve">    RevPAR - Managed</t>
  </si>
  <si>
    <t xml:space="preserve">    RevPAR - Franchised </t>
  </si>
  <si>
    <t>Net Financial Debt</t>
  </si>
  <si>
    <t>Openings - Rooms (net)</t>
  </si>
  <si>
    <t>Openings - Locations (net)</t>
  </si>
  <si>
    <t>(3,000)</t>
  </si>
  <si>
    <t xml:space="preserve">    Recurring management fees</t>
  </si>
  <si>
    <r>
      <t>Q3 2025</t>
    </r>
    <r>
      <rPr>
        <b/>
        <vertAlign val="superscript"/>
        <sz val="11"/>
        <color theme="0"/>
        <rFont val="Calibri"/>
        <family val="2"/>
        <scheme val="minor"/>
      </rPr>
      <t>1</t>
    </r>
  </si>
  <si>
    <t>1. System and fee income for M&amp;F incl gross revenue of starter kits. Impact of $9m in Q3 2025</t>
  </si>
  <si>
    <t>Underlying revenue</t>
  </si>
  <si>
    <t xml:space="preserve">Managed &amp; Franchised </t>
  </si>
  <si>
    <t>Total</t>
  </si>
  <si>
    <t>Gross Profit</t>
  </si>
  <si>
    <t>FY 2023 ($m)</t>
  </si>
  <si>
    <t>H1 2025 ($m)</t>
  </si>
  <si>
    <t>FY 2024 ($m)</t>
  </si>
  <si>
    <t>(15)</t>
  </si>
  <si>
    <t>(2)</t>
  </si>
  <si>
    <t>(102)</t>
  </si>
  <si>
    <t>(19,500)</t>
  </si>
  <si>
    <t>(13)</t>
  </si>
  <si>
    <t>(10)</t>
  </si>
  <si>
    <t>(3)</t>
  </si>
  <si>
    <t>(143)</t>
  </si>
  <si>
    <t>(27,400)</t>
  </si>
  <si>
    <t xml:space="preserve">This page should be read alongside the appendix from the Investor Day hosted in NYC on 4th December 2025 for the explanatory notes </t>
  </si>
  <si>
    <t>As reported</t>
  </si>
  <si>
    <t xml:space="preserve">This page should be read alongside the slides from the CFO section of the Investor Day hosted in NYC on 4th December 2025 for the explanatory notes </t>
  </si>
  <si>
    <t>Note - MLA revenue will be recognised on a net basis with M&amp;F from FY2025</t>
  </si>
  <si>
    <t xml:space="preserve">Note - D&amp;PS will be integrated into the two other segments from Jan 1 2026 </t>
  </si>
  <si>
    <t>Prior</t>
  </si>
  <si>
    <t>Proforma</t>
  </si>
  <si>
    <t>Change</t>
  </si>
  <si>
    <t>Adj GP Margin</t>
  </si>
  <si>
    <t>Fees</t>
  </si>
  <si>
    <t xml:space="preserve">Company-owned </t>
  </si>
  <si>
    <t>+200bps</t>
  </si>
  <si>
    <t>+190bps</t>
  </si>
  <si>
    <t>+140bps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</si>
</sst>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
    <numFmt numFmtId="165" formatCode="###0"/>
    <numFmt numFmtId="166" formatCode="#,##0.0;\(0.0\);;@"/>
    <numFmt numFmtId="167" formatCode="#,##0;\(0\);;@"/>
    <numFmt numFmtId="168" formatCode="_ * #,##0.00_ ;_ * \-#,##0.00_ ;_ * &quot;-&quot;??_ ;_ @_ "/>
    <numFmt numFmtId="169" formatCode="0.0%"/>
  </numFmts>
  <fonts count="14">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11"/>
      <color theme="1"/>
      <name val="Calibri"/>
      <family val="2"/>
      <scheme val="minor"/>
    </font>
    <font>
      <b/>
      <sz val="11"/>
      <color rgb="FFFF0000"/>
      <name val="Calibri"/>
      <family val="2"/>
      <scheme val="minor"/>
    </font>
    <font>
      <sz val="11"/>
      <color rgb="FFFF0000"/>
      <name val="Calibri"/>
      <family val="2"/>
      <scheme val="minor"/>
    </font>
    <font>
      <b/>
      <sz val="40"/>
      <color rgb="FF6BDAD5"/>
      <name val="RecifeDisplay-Black"/>
    </font>
    <font>
      <sz val="10"/>
      <name val="DM Sans"/>
    </font>
    <font>
      <sz val="11"/>
      <color rgb="FF000000"/>
      <name val="Poppins"/>
    </font>
    <font>
      <sz val="8"/>
      <name val="Calibri"/>
      <family val="2"/>
      <scheme val="minor"/>
    </font>
    <font>
      <b/>
      <vertAlign val="superscrip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0"/>
        <bgColor indexed="64"/>
      </patternFill>
    </fill>
    <fill>
      <patternFill patternType="gray0625">
        <fgColor theme="6"/>
        <bgColor theme="7" tint="0.79998168889431442"/>
      </patternFill>
    </fill>
    <fill>
      <patternFill patternType="solid">
        <fgColor theme="4" tint="-0.249977111117893"/>
        <bgColor indexed="64"/>
      </patternFill>
    </fill>
    <fill>
      <patternFill patternType="solid">
        <fgColor theme="7"/>
        <bgColor indexed="64"/>
      </patternFill>
    </fill>
    <fill>
      <patternFill patternType="gray0625">
        <fgColor theme="6"/>
        <bgColor theme="0"/>
      </patternFill>
    </fill>
    <fill>
      <patternFill patternType="solid">
        <fgColor theme="4" tint="-0.499984740745262"/>
        <bgColor indexed="64"/>
      </patternFill>
    </fill>
    <fill>
      <patternFill patternType="solid">
        <fgColor theme="4" tint="0.79998168889431442"/>
        <bgColor indexed="64"/>
      </patternFill>
    </fill>
  </fills>
  <borders count="14">
    <border>
      <left/>
      <right/>
      <top/>
      <bottom/>
      <diagonal/>
    </border>
    <border>
      <left/>
      <right/>
      <top style="thin">
        <color indexed="64"/>
      </top>
      <bottom/>
      <diagonal/>
    </border>
    <border>
      <left/>
      <right/>
      <top style="thin">
        <color theme="0"/>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thin">
        <color theme="0"/>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cellStyleXfs>
  <cellXfs count="202">
    <xf numFmtId="0" fontId="0" fillId="0" borderId="0" xfId="0"/>
    <xf numFmtId="164" fontId="0" fillId="0" borderId="0" xfId="0" applyNumberFormat="1"/>
    <xf numFmtId="164" fontId="2" fillId="2" borderId="0" xfId="0" applyNumberFormat="1" applyFont="1" applyFill="1"/>
    <xf numFmtId="164" fontId="3" fillId="2" borderId="0" xfId="0" applyNumberFormat="1" applyFont="1" applyFill="1" applyAlignment="1">
      <alignment horizontal="center" vertical="center"/>
    </xf>
    <xf numFmtId="164" fontId="2" fillId="2" borderId="2" xfId="0" applyNumberFormat="1" applyFont="1" applyFill="1" applyBorder="1" applyAlignment="1">
      <alignment horizontal="left"/>
    </xf>
    <xf numFmtId="164" fontId="0" fillId="0" borderId="0" xfId="0" applyNumberFormat="1" applyAlignment="1">
      <alignment horizontal="center"/>
    </xf>
    <xf numFmtId="164" fontId="2" fillId="2" borderId="0" xfId="0" applyNumberFormat="1" applyFont="1" applyFill="1" applyAlignment="1">
      <alignment horizontal="center" vertical="center"/>
    </xf>
    <xf numFmtId="164" fontId="0" fillId="3" borderId="0" xfId="0" applyNumberFormat="1" applyFill="1"/>
    <xf numFmtId="164" fontId="1" fillId="0" borderId="0" xfId="0" applyNumberFormat="1" applyFont="1"/>
    <xf numFmtId="165" fontId="2" fillId="2" borderId="2" xfId="0" applyNumberFormat="1" applyFont="1" applyFill="1" applyBorder="1" applyAlignment="1">
      <alignment horizontal="centerContinuous" vertical="center"/>
    </xf>
    <xf numFmtId="164" fontId="2" fillId="5" borderId="2" xfId="0" applyNumberFormat="1" applyFont="1" applyFill="1" applyBorder="1" applyAlignment="1">
      <alignment horizontal="left"/>
    </xf>
    <xf numFmtId="164" fontId="0" fillId="5" borderId="0" xfId="0" applyNumberFormat="1" applyFill="1" applyAlignment="1">
      <alignment horizontal="center" vertical="center"/>
    </xf>
    <xf numFmtId="164" fontId="2" fillId="5" borderId="0" xfId="0" applyNumberFormat="1" applyFont="1" applyFill="1"/>
    <xf numFmtId="164" fontId="3" fillId="5" borderId="0" xfId="0" applyNumberFormat="1" applyFont="1" applyFill="1" applyAlignment="1">
      <alignment horizontal="center" vertical="center"/>
    </xf>
    <xf numFmtId="165" fontId="2" fillId="5" borderId="2" xfId="0" applyNumberFormat="1" applyFont="1" applyFill="1" applyBorder="1" applyAlignment="1">
      <alignment horizontal="centerContinuous" vertical="center"/>
    </xf>
    <xf numFmtId="164" fontId="2" fillId="5" borderId="0" xfId="0" applyNumberFormat="1" applyFont="1" applyFill="1" applyAlignment="1">
      <alignment horizontal="center" vertical="center"/>
    </xf>
    <xf numFmtId="9" fontId="4" fillId="0" borderId="3" xfId="1" applyFont="1" applyFill="1" applyBorder="1" applyAlignment="1">
      <alignment horizontal="center" vertical="center"/>
    </xf>
    <xf numFmtId="166" fontId="0" fillId="4" borderId="0" xfId="0" applyNumberFormat="1" applyFill="1" applyAlignment="1">
      <alignment horizontal="center" vertical="center"/>
    </xf>
    <xf numFmtId="166" fontId="0" fillId="0" borderId="0" xfId="0" applyNumberFormat="1"/>
    <xf numFmtId="166" fontId="0" fillId="0" borderId="0" xfId="0" applyNumberFormat="1" applyAlignment="1">
      <alignment horizontal="center" vertical="center"/>
    </xf>
    <xf numFmtId="166" fontId="7" fillId="0" borderId="0" xfId="0" applyNumberFormat="1" applyFont="1"/>
    <xf numFmtId="166" fontId="2" fillId="2" borderId="0" xfId="0" applyNumberFormat="1" applyFont="1" applyFill="1"/>
    <xf numFmtId="166" fontId="3" fillId="2" borderId="0" xfId="0" applyNumberFormat="1" applyFont="1" applyFill="1" applyAlignment="1">
      <alignment horizontal="center" vertical="center"/>
    </xf>
    <xf numFmtId="166" fontId="2" fillId="2" borderId="2" xfId="0" applyNumberFormat="1" applyFont="1" applyFill="1" applyBorder="1" applyAlignment="1">
      <alignment horizontal="left"/>
    </xf>
    <xf numFmtId="166" fontId="2" fillId="2" borderId="2" xfId="0" applyNumberFormat="1" applyFont="1" applyFill="1" applyBorder="1" applyAlignment="1">
      <alignment horizontal="centerContinuous" vertical="center"/>
    </xf>
    <xf numFmtId="166" fontId="0" fillId="0" borderId="0" xfId="0" applyNumberFormat="1" applyAlignment="1">
      <alignment horizontal="center"/>
    </xf>
    <xf numFmtId="166" fontId="2" fillId="2" borderId="0" xfId="0" applyNumberFormat="1" applyFont="1" applyFill="1" applyAlignment="1">
      <alignment horizontal="center" vertical="center"/>
    </xf>
    <xf numFmtId="166" fontId="2" fillId="3" borderId="0" xfId="0" applyNumberFormat="1" applyFont="1" applyFill="1"/>
    <xf numFmtId="166" fontId="2" fillId="3" borderId="0" xfId="0" applyNumberFormat="1" applyFont="1" applyFill="1" applyAlignment="1">
      <alignment horizontal="center" vertical="center"/>
    </xf>
    <xf numFmtId="166" fontId="0" fillId="3" borderId="0" xfId="0" applyNumberFormat="1" applyFill="1"/>
    <xf numFmtId="166" fontId="0" fillId="0" borderId="2" xfId="0" applyNumberFormat="1" applyBorder="1" applyAlignment="1">
      <alignment vertical="center"/>
    </xf>
    <xf numFmtId="166" fontId="0" fillId="0" borderId="2" xfId="0" applyNumberFormat="1" applyBorder="1" applyAlignment="1">
      <alignment horizontal="center" vertical="center"/>
    </xf>
    <xf numFmtId="166" fontId="0" fillId="0" borderId="7" xfId="0" applyNumberFormat="1" applyBorder="1" applyAlignment="1">
      <alignment vertical="center"/>
    </xf>
    <xf numFmtId="166" fontId="0" fillId="0" borderId="7" xfId="0" applyNumberFormat="1" applyBorder="1" applyAlignment="1">
      <alignment horizontal="center" vertical="center"/>
    </xf>
    <xf numFmtId="166" fontId="1" fillId="0" borderId="7" xfId="0" applyNumberFormat="1" applyFont="1" applyBorder="1" applyAlignment="1">
      <alignment vertical="center"/>
    </xf>
    <xf numFmtId="166" fontId="1" fillId="0" borderId="7" xfId="0" applyNumberFormat="1" applyFont="1" applyBorder="1" applyAlignment="1">
      <alignment horizontal="center" vertical="center"/>
    </xf>
    <xf numFmtId="166" fontId="6" fillId="0" borderId="0" xfId="0" applyNumberFormat="1" applyFont="1"/>
    <xf numFmtId="166" fontId="1" fillId="0" borderId="5" xfId="0" applyNumberFormat="1" applyFont="1" applyBorder="1" applyAlignment="1">
      <alignment vertical="center"/>
    </xf>
    <xf numFmtId="166" fontId="1" fillId="0" borderId="5" xfId="0" applyNumberFormat="1" applyFont="1" applyBorder="1" applyAlignment="1">
      <alignment horizontal="center" vertical="center"/>
    </xf>
    <xf numFmtId="166" fontId="1" fillId="0" borderId="0" xfId="0" applyNumberFormat="1" applyFont="1"/>
    <xf numFmtId="166" fontId="0" fillId="0" borderId="0" xfId="0" applyNumberFormat="1" applyAlignment="1">
      <alignment vertical="center"/>
    </xf>
    <xf numFmtId="166" fontId="0" fillId="0" borderId="1" xfId="0" applyNumberFormat="1" applyBorder="1" applyAlignment="1">
      <alignment vertical="center"/>
    </xf>
    <xf numFmtId="166" fontId="0" fillId="0" borderId="1" xfId="0" applyNumberFormat="1" applyBorder="1" applyAlignment="1">
      <alignment horizontal="center" vertical="center"/>
    </xf>
    <xf numFmtId="166" fontId="0" fillId="0" borderId="4" xfId="0" applyNumberFormat="1" applyBorder="1" applyAlignment="1">
      <alignment vertical="center"/>
    </xf>
    <xf numFmtId="166" fontId="0" fillId="0" borderId="4" xfId="0" applyNumberFormat="1" applyBorder="1" applyAlignment="1">
      <alignment horizontal="center" vertical="center"/>
    </xf>
    <xf numFmtId="166" fontId="0" fillId="0" borderId="0" xfId="0" applyNumberFormat="1" applyAlignment="1">
      <alignment vertical="top" wrapText="1"/>
    </xf>
    <xf numFmtId="166" fontId="2" fillId="5" borderId="6" xfId="0" applyNumberFormat="1" applyFont="1" applyFill="1" applyBorder="1" applyAlignment="1">
      <alignment vertical="center"/>
    </xf>
    <xf numFmtId="166" fontId="3" fillId="5" borderId="6" xfId="0" applyNumberFormat="1" applyFont="1" applyFill="1" applyBorder="1" applyAlignment="1">
      <alignment horizontal="center" vertical="center"/>
    </xf>
    <xf numFmtId="166" fontId="2" fillId="5" borderId="2" xfId="0" applyNumberFormat="1" applyFont="1" applyFill="1" applyBorder="1" applyAlignment="1">
      <alignment horizontal="left"/>
    </xf>
    <xf numFmtId="166" fontId="0" fillId="5" borderId="0" xfId="0" applyNumberFormat="1" applyFill="1" applyAlignment="1">
      <alignment horizontal="center" vertical="center"/>
    </xf>
    <xf numFmtId="166" fontId="2" fillId="5" borderId="0" xfId="0" applyNumberFormat="1" applyFont="1" applyFill="1"/>
    <xf numFmtId="166" fontId="3" fillId="5" borderId="0" xfId="0" applyNumberFormat="1" applyFont="1" applyFill="1" applyAlignment="1">
      <alignment horizontal="center" vertical="center"/>
    </xf>
    <xf numFmtId="166" fontId="2" fillId="5" borderId="2" xfId="0" applyNumberFormat="1" applyFont="1" applyFill="1" applyBorder="1" applyAlignment="1">
      <alignment horizontal="centerContinuous" vertical="center"/>
    </xf>
    <xf numFmtId="166" fontId="2" fillId="5" borderId="0" xfId="0" applyNumberFormat="1" applyFont="1" applyFill="1" applyAlignment="1">
      <alignment horizontal="center" vertical="center"/>
    </xf>
    <xf numFmtId="166" fontId="4" fillId="0" borderId="0" xfId="0" applyNumberFormat="1" applyFont="1"/>
    <xf numFmtId="166" fontId="4" fillId="0" borderId="3" xfId="0" applyNumberFormat="1" applyFont="1" applyBorder="1" applyAlignment="1">
      <alignment vertical="center"/>
    </xf>
    <xf numFmtId="166" fontId="1" fillId="0" borderId="3" xfId="0" applyNumberFormat="1" applyFont="1" applyBorder="1" applyAlignment="1">
      <alignment vertical="center"/>
    </xf>
    <xf numFmtId="166" fontId="1" fillId="4" borderId="3" xfId="0" applyNumberFormat="1" applyFont="1" applyFill="1" applyBorder="1" applyAlignment="1">
      <alignment horizontal="center" vertical="center"/>
    </xf>
    <xf numFmtId="166" fontId="1" fillId="0" borderId="3" xfId="0" applyNumberFormat="1" applyFont="1" applyBorder="1" applyAlignment="1">
      <alignment horizontal="center" vertical="center"/>
    </xf>
    <xf numFmtId="166" fontId="1" fillId="0" borderId="4" xfId="0" applyNumberFormat="1" applyFont="1" applyBorder="1" applyAlignment="1">
      <alignment vertical="center"/>
    </xf>
    <xf numFmtId="166" fontId="1" fillId="4" borderId="4" xfId="0" applyNumberFormat="1" applyFont="1" applyFill="1" applyBorder="1" applyAlignment="1">
      <alignment horizontal="center" vertical="center"/>
    </xf>
    <xf numFmtId="166" fontId="1" fillId="0" borderId="4" xfId="0" applyNumberFormat="1" applyFont="1" applyBorder="1" applyAlignment="1">
      <alignment horizontal="center" vertical="center"/>
    </xf>
    <xf numFmtId="166" fontId="1" fillId="0" borderId="0" xfId="0" applyNumberFormat="1" applyFont="1" applyAlignment="1">
      <alignment vertical="center"/>
    </xf>
    <xf numFmtId="166" fontId="1" fillId="0" borderId="0" xfId="0" applyNumberFormat="1" applyFont="1" applyAlignment="1">
      <alignment horizontal="center" vertical="center"/>
    </xf>
    <xf numFmtId="166" fontId="2" fillId="5" borderId="0" xfId="0" applyNumberFormat="1" applyFont="1" applyFill="1" applyAlignment="1">
      <alignment horizontal="left" vertical="center"/>
    </xf>
    <xf numFmtId="166" fontId="0" fillId="0" borderId="4" xfId="0" applyNumberFormat="1" applyBorder="1" applyAlignment="1">
      <alignment horizontal="left" vertical="center" indent="1"/>
    </xf>
    <xf numFmtId="166" fontId="0" fillId="0" borderId="0" xfId="0" applyNumberFormat="1" applyAlignment="1">
      <alignment horizontal="left" vertical="center" indent="1"/>
    </xf>
    <xf numFmtId="9" fontId="0" fillId="0" borderId="3" xfId="1" applyFont="1" applyFill="1" applyBorder="1" applyAlignment="1">
      <alignment horizontal="center" vertical="center"/>
    </xf>
    <xf numFmtId="167" fontId="0" fillId="0" borderId="0" xfId="0" applyNumberFormat="1" applyAlignment="1">
      <alignment horizontal="left" vertical="center" indent="1"/>
    </xf>
    <xf numFmtId="167" fontId="0" fillId="0" borderId="0" xfId="0" applyNumberFormat="1" applyAlignment="1">
      <alignment horizontal="center" vertical="center"/>
    </xf>
    <xf numFmtId="167" fontId="0" fillId="0" borderId="4" xfId="0" applyNumberFormat="1" applyBorder="1" applyAlignment="1">
      <alignment horizontal="left" vertical="center" indent="1"/>
    </xf>
    <xf numFmtId="167" fontId="0" fillId="0" borderId="4" xfId="0" applyNumberFormat="1" applyBorder="1" applyAlignment="1">
      <alignment horizontal="center" vertical="center"/>
    </xf>
    <xf numFmtId="0" fontId="8" fillId="0" borderId="0" xfId="0" applyFont="1"/>
    <xf numFmtId="0" fontId="9" fillId="0" borderId="0" xfId="0" applyFont="1" applyAlignment="1">
      <alignment horizontal="left" vertical="center" readingOrder="1"/>
    </xf>
    <xf numFmtId="0" fontId="9" fillId="0" borderId="0" xfId="0" applyFont="1" applyAlignment="1">
      <alignment horizontal="left" vertical="center" wrapText="1" readingOrder="1"/>
    </xf>
    <xf numFmtId="166" fontId="1" fillId="0" borderId="3" xfId="0" applyNumberFormat="1" applyFont="1" applyBorder="1"/>
    <xf numFmtId="166" fontId="1" fillId="0" borderId="3" xfId="0" applyNumberFormat="1" applyFont="1" applyBorder="1" applyAlignment="1">
      <alignment vertical="center" wrapText="1"/>
    </xf>
    <xf numFmtId="167" fontId="1" fillId="0" borderId="3" xfId="0" applyNumberFormat="1" applyFont="1" applyBorder="1" applyAlignment="1">
      <alignment horizontal="center" vertical="center"/>
    </xf>
    <xf numFmtId="166" fontId="1" fillId="0" borderId="3" xfId="0" applyNumberFormat="1" applyFont="1" applyBorder="1" applyAlignment="1">
      <alignment horizontal="left" vertical="center" indent="1"/>
    </xf>
    <xf numFmtId="0" fontId="10" fillId="0" borderId="0" xfId="0" applyFont="1" applyAlignment="1">
      <alignment vertical="center" wrapText="1"/>
    </xf>
    <xf numFmtId="166" fontId="1" fillId="4" borderId="0" xfId="0" applyNumberFormat="1" applyFont="1" applyFill="1" applyAlignment="1">
      <alignment horizontal="center" vertical="center"/>
    </xf>
    <xf numFmtId="166" fontId="1" fillId="4" borderId="1" xfId="0" applyNumberFormat="1" applyFont="1" applyFill="1" applyBorder="1" applyAlignment="1">
      <alignment horizontal="center" vertical="center"/>
    </xf>
    <xf numFmtId="0" fontId="0" fillId="6" borderId="0" xfId="0" applyFill="1"/>
    <xf numFmtId="166" fontId="0" fillId="6" borderId="0" xfId="0" applyNumberFormat="1" applyFill="1"/>
    <xf numFmtId="166" fontId="7" fillId="3" borderId="0" xfId="0" applyNumberFormat="1" applyFont="1" applyFill="1"/>
    <xf numFmtId="0" fontId="0" fillId="3" borderId="0" xfId="0" applyFill="1"/>
    <xf numFmtId="166" fontId="0" fillId="3" borderId="2" xfId="0" applyNumberFormat="1" applyFill="1" applyBorder="1" applyAlignment="1">
      <alignment vertical="center"/>
    </xf>
    <xf numFmtId="166" fontId="0" fillId="3" borderId="2" xfId="0" applyNumberFormat="1" applyFill="1" applyBorder="1" applyAlignment="1">
      <alignment horizontal="center" vertical="center"/>
    </xf>
    <xf numFmtId="166" fontId="0" fillId="3" borderId="7" xfId="0" applyNumberFormat="1" applyFill="1" applyBorder="1" applyAlignment="1">
      <alignment vertical="center"/>
    </xf>
    <xf numFmtId="166" fontId="0" fillId="3" borderId="7" xfId="0" applyNumberFormat="1" applyFill="1" applyBorder="1" applyAlignment="1">
      <alignment horizontal="center" vertical="center"/>
    </xf>
    <xf numFmtId="166" fontId="0" fillId="3" borderId="1" xfId="0" applyNumberFormat="1" applyFill="1" applyBorder="1" applyAlignment="1">
      <alignment vertical="center"/>
    </xf>
    <xf numFmtId="166" fontId="0" fillId="3" borderId="1" xfId="0" applyNumberFormat="1" applyFill="1" applyBorder="1" applyAlignment="1">
      <alignment horizontal="center" vertical="center"/>
    </xf>
    <xf numFmtId="166" fontId="0" fillId="3" borderId="4" xfId="0" applyNumberFormat="1" applyFill="1" applyBorder="1" applyAlignment="1">
      <alignment vertical="center"/>
    </xf>
    <xf numFmtId="166" fontId="0" fillId="3" borderId="4" xfId="0" applyNumberFormat="1" applyFill="1" applyBorder="1" applyAlignment="1">
      <alignment horizontal="center" vertical="center"/>
    </xf>
    <xf numFmtId="166" fontId="0" fillId="3" borderId="0" xfId="0" applyNumberFormat="1" applyFill="1" applyAlignment="1">
      <alignment horizontal="center" vertical="center"/>
    </xf>
    <xf numFmtId="166" fontId="1" fillId="3" borderId="3" xfId="0" applyNumberFormat="1" applyFont="1" applyFill="1" applyBorder="1" applyAlignment="1">
      <alignment vertical="center"/>
    </xf>
    <xf numFmtId="166" fontId="1" fillId="3" borderId="3" xfId="0" applyNumberFormat="1" applyFont="1" applyFill="1" applyBorder="1" applyAlignment="1">
      <alignment horizontal="left" vertical="center" indent="1"/>
    </xf>
    <xf numFmtId="166" fontId="1" fillId="3" borderId="3" xfId="0" applyNumberFormat="1" applyFont="1" applyFill="1" applyBorder="1" applyAlignment="1">
      <alignment horizontal="center" vertical="center"/>
    </xf>
    <xf numFmtId="166" fontId="1" fillId="3" borderId="3" xfId="0" applyNumberFormat="1" applyFont="1" applyFill="1" applyBorder="1" applyAlignment="1">
      <alignment vertical="center" wrapText="1"/>
    </xf>
    <xf numFmtId="166" fontId="1" fillId="3" borderId="3" xfId="0" applyNumberFormat="1" applyFont="1" applyFill="1" applyBorder="1"/>
    <xf numFmtId="167" fontId="0" fillId="3" borderId="4" xfId="0" applyNumberFormat="1" applyFill="1" applyBorder="1" applyAlignment="1">
      <alignment horizontal="left" vertical="center" indent="1"/>
    </xf>
    <xf numFmtId="167" fontId="0" fillId="3" borderId="4" xfId="0" applyNumberFormat="1" applyFill="1" applyBorder="1" applyAlignment="1">
      <alignment horizontal="center" vertical="center"/>
    </xf>
    <xf numFmtId="166" fontId="1" fillId="3" borderId="1" xfId="0" applyNumberFormat="1" applyFont="1" applyFill="1" applyBorder="1" applyAlignment="1">
      <alignment vertical="center"/>
    </xf>
    <xf numFmtId="167"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166" fontId="1" fillId="3" borderId="4" xfId="0" applyNumberFormat="1" applyFont="1" applyFill="1" applyBorder="1" applyAlignment="1">
      <alignment vertical="center" wrapText="1"/>
    </xf>
    <xf numFmtId="167" fontId="1" fillId="3" borderId="4" xfId="0" applyNumberFormat="1" applyFont="1" applyFill="1" applyBorder="1" applyAlignment="1">
      <alignment horizontal="center" vertical="center"/>
    </xf>
    <xf numFmtId="166" fontId="1" fillId="3" borderId="4" xfId="0" applyNumberFormat="1" applyFont="1" applyFill="1" applyBorder="1" applyAlignment="1">
      <alignment horizontal="center" vertical="center"/>
    </xf>
    <xf numFmtId="166" fontId="1" fillId="3" borderId="4" xfId="0" applyNumberFormat="1" applyFont="1" applyFill="1" applyBorder="1"/>
    <xf numFmtId="166" fontId="4" fillId="3" borderId="0" xfId="0" applyNumberFormat="1" applyFont="1" applyFill="1" applyAlignment="1">
      <alignment vertical="center"/>
    </xf>
    <xf numFmtId="167" fontId="1" fillId="3"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6" fontId="1" fillId="7" borderId="0" xfId="0" applyNumberFormat="1" applyFont="1" applyFill="1" applyAlignment="1">
      <alignment horizontal="center" vertical="center"/>
    </xf>
    <xf numFmtId="166" fontId="1" fillId="7" borderId="7" xfId="0" applyNumberFormat="1" applyFont="1" applyFill="1" applyBorder="1" applyAlignment="1">
      <alignment horizontal="center" vertical="center"/>
    </xf>
    <xf numFmtId="166" fontId="1" fillId="7" borderId="3" xfId="0" applyNumberFormat="1" applyFont="1" applyFill="1" applyBorder="1" applyAlignment="1">
      <alignment horizontal="center" vertical="center"/>
    </xf>
    <xf numFmtId="167" fontId="4" fillId="3" borderId="0" xfId="0" applyNumberFormat="1" applyFont="1" applyFill="1" applyAlignment="1">
      <alignment horizontal="center" vertical="center"/>
    </xf>
    <xf numFmtId="166" fontId="1" fillId="7" borderId="4" xfId="0" applyNumberFormat="1" applyFont="1" applyFill="1" applyBorder="1" applyAlignment="1">
      <alignment horizontal="center" vertical="center"/>
    </xf>
    <xf numFmtId="0" fontId="2" fillId="5" borderId="0" xfId="0" applyFont="1" applyFill="1"/>
    <xf numFmtId="3" fontId="0" fillId="3" borderId="0" xfId="0" applyNumberFormat="1" applyFill="1" applyAlignment="1">
      <alignment horizontal="center"/>
    </xf>
    <xf numFmtId="0" fontId="0" fillId="9" borderId="0" xfId="0" applyFill="1"/>
    <xf numFmtId="3" fontId="0" fillId="3" borderId="0" xfId="0" applyNumberFormat="1" applyFill="1"/>
    <xf numFmtId="166" fontId="0" fillId="3" borderId="8" xfId="0" applyNumberFormat="1" applyFill="1" applyBorder="1"/>
    <xf numFmtId="166" fontId="0" fillId="3" borderId="1" xfId="0" applyNumberFormat="1" applyFill="1" applyBorder="1"/>
    <xf numFmtId="166" fontId="0" fillId="3" borderId="9" xfId="0" applyNumberFormat="1" applyFill="1" applyBorder="1"/>
    <xf numFmtId="164" fontId="0" fillId="3" borderId="10" xfId="0" applyNumberFormat="1" applyFill="1" applyBorder="1"/>
    <xf numFmtId="164" fontId="0" fillId="3" borderId="11" xfId="0" applyNumberFormat="1" applyFill="1" applyBorder="1"/>
    <xf numFmtId="164" fontId="0" fillId="3" borderId="10" xfId="0" applyNumberFormat="1" applyFill="1" applyBorder="1" applyAlignment="1">
      <alignment horizontal="center"/>
    </xf>
    <xf numFmtId="164" fontId="0" fillId="3" borderId="11" xfId="0" applyNumberFormat="1" applyFill="1" applyBorder="1" applyAlignment="1">
      <alignment horizontal="center"/>
    </xf>
    <xf numFmtId="166" fontId="0" fillId="3" borderId="10" xfId="0" applyNumberFormat="1" applyFill="1" applyBorder="1"/>
    <xf numFmtId="166" fontId="0" fillId="3" borderId="0" xfId="0" applyNumberFormat="1" applyFill="1" applyAlignment="1">
      <alignment vertical="center"/>
    </xf>
    <xf numFmtId="166" fontId="0" fillId="3" borderId="11" xfId="0" applyNumberFormat="1" applyFill="1" applyBorder="1"/>
    <xf numFmtId="166" fontId="0" fillId="3" borderId="0" xfId="0" applyNumberFormat="1" applyFill="1" applyAlignment="1">
      <alignment horizontal="left" vertical="center" indent="1"/>
    </xf>
    <xf numFmtId="166" fontId="1" fillId="3" borderId="10" xfId="0" applyNumberFormat="1" applyFont="1" applyFill="1" applyBorder="1"/>
    <xf numFmtId="167" fontId="0" fillId="3" borderId="0" xfId="0" applyNumberFormat="1" applyFill="1" applyAlignment="1">
      <alignment horizontal="center" vertical="center"/>
    </xf>
    <xf numFmtId="43" fontId="0" fillId="3" borderId="0" xfId="4" quotePrefix="1" applyFont="1" applyFill="1" applyBorder="1" applyAlignment="1">
      <alignment horizontal="left" vertical="center" indent="1"/>
    </xf>
    <xf numFmtId="167" fontId="0" fillId="3" borderId="0" xfId="0" applyNumberFormat="1" applyFill="1" applyAlignment="1">
      <alignment horizontal="left" vertical="center" indent="1"/>
    </xf>
    <xf numFmtId="166" fontId="4" fillId="3" borderId="0" xfId="0" applyNumberFormat="1" applyFont="1" applyFill="1" applyAlignment="1">
      <alignment horizontal="center" vertical="center"/>
    </xf>
    <xf numFmtId="166" fontId="1" fillId="3" borderId="0" xfId="0" applyNumberFormat="1" applyFont="1" applyFill="1" applyAlignment="1">
      <alignment vertical="center"/>
    </xf>
    <xf numFmtId="166" fontId="1" fillId="3" borderId="11" xfId="0" applyNumberFormat="1" applyFont="1" applyFill="1" applyBorder="1"/>
    <xf numFmtId="166" fontId="13" fillId="3" borderId="0" xfId="0" applyNumberFormat="1" applyFont="1" applyFill="1" applyAlignment="1">
      <alignment horizontal="center" vertical="center"/>
    </xf>
    <xf numFmtId="166" fontId="1" fillId="3" borderId="0" xfId="0" applyNumberFormat="1" applyFont="1" applyFill="1"/>
    <xf numFmtId="166" fontId="0" fillId="3" borderId="12" xfId="0" applyNumberFormat="1" applyFill="1" applyBorder="1"/>
    <xf numFmtId="166" fontId="0" fillId="3" borderId="4" xfId="0" applyNumberFormat="1" applyFill="1" applyBorder="1"/>
    <xf numFmtId="166" fontId="0" fillId="3" borderId="13" xfId="0" applyNumberFormat="1" applyFill="1" applyBorder="1"/>
    <xf numFmtId="0" fontId="2" fillId="8"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0" fillId="3" borderId="10" xfId="0" applyFill="1" applyBorder="1"/>
    <xf numFmtId="0" fontId="0" fillId="3" borderId="0" xfId="0" applyFill="1" applyAlignment="1">
      <alignment horizontal="center"/>
    </xf>
    <xf numFmtId="0" fontId="0" fillId="9" borderId="11" xfId="0" applyFill="1" applyBorder="1" applyAlignment="1">
      <alignment horizontal="center"/>
    </xf>
    <xf numFmtId="0" fontId="0" fillId="3" borderId="11" xfId="0" applyFill="1" applyBorder="1"/>
    <xf numFmtId="0" fontId="2" fillId="8" borderId="10"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11" xfId="0" applyFont="1" applyFill="1" applyBorder="1" applyAlignment="1">
      <alignment horizontal="center" vertical="center" wrapText="1"/>
    </xf>
    <xf numFmtId="0" fontId="0" fillId="3" borderId="0" xfId="0" quotePrefix="1" applyFill="1" applyAlignment="1">
      <alignment horizontal="center"/>
    </xf>
    <xf numFmtId="0" fontId="0" fillId="9" borderId="11" xfId="0" quotePrefix="1" applyFill="1" applyBorder="1" applyAlignment="1">
      <alignment horizontal="center"/>
    </xf>
    <xf numFmtId="0" fontId="0" fillId="3" borderId="11" xfId="0" applyFill="1" applyBorder="1" applyAlignment="1">
      <alignment horizontal="center"/>
    </xf>
    <xf numFmtId="0" fontId="0" fillId="3" borderId="12" xfId="0" applyFill="1" applyBorder="1"/>
    <xf numFmtId="0" fontId="0" fillId="3" borderId="4" xfId="0" quotePrefix="1" applyFill="1" applyBorder="1" applyAlignment="1">
      <alignment horizontal="center"/>
    </xf>
    <xf numFmtId="3" fontId="0" fillId="3" borderId="4" xfId="0" applyNumberFormat="1" applyFill="1" applyBorder="1" applyAlignment="1">
      <alignment horizontal="center"/>
    </xf>
    <xf numFmtId="0" fontId="0" fillId="9" borderId="13" xfId="0" applyFill="1" applyBorder="1" applyAlignment="1">
      <alignment horizontal="center"/>
    </xf>
    <xf numFmtId="0" fontId="0" fillId="9" borderId="0" xfId="0" applyFill="1" applyAlignment="1">
      <alignment horizontal="center"/>
    </xf>
    <xf numFmtId="0" fontId="0" fillId="9" borderId="0" xfId="0" quotePrefix="1" applyFill="1" applyAlignment="1">
      <alignment horizontal="center"/>
    </xf>
    <xf numFmtId="0" fontId="0" fillId="3" borderId="11" xfId="0" quotePrefix="1" applyFill="1" applyBorder="1" applyAlignment="1">
      <alignment horizontal="center"/>
    </xf>
    <xf numFmtId="0" fontId="1" fillId="3" borderId="0" xfId="0" applyFont="1" applyFill="1"/>
    <xf numFmtId="9" fontId="1" fillId="3" borderId="0" xfId="1" applyFont="1" applyFill="1"/>
    <xf numFmtId="9" fontId="0" fillId="3" borderId="0" xfId="1" applyFont="1" applyFill="1"/>
    <xf numFmtId="0" fontId="1" fillId="3" borderId="3" xfId="0" applyFont="1" applyFill="1" applyBorder="1"/>
    <xf numFmtId="0" fontId="1" fillId="3" borderId="3" xfId="0" applyFont="1" applyFill="1" applyBorder="1" applyAlignment="1">
      <alignment horizontal="center"/>
    </xf>
    <xf numFmtId="9" fontId="0" fillId="3" borderId="1" xfId="1" applyFont="1" applyFill="1" applyBorder="1"/>
    <xf numFmtId="9" fontId="0" fillId="3" borderId="3" xfId="1" applyFont="1" applyFill="1" applyBorder="1"/>
    <xf numFmtId="0" fontId="1" fillId="9" borderId="3" xfId="0" applyFont="1" applyFill="1" applyBorder="1" applyAlignment="1">
      <alignment horizontal="center"/>
    </xf>
    <xf numFmtId="3" fontId="0" fillId="9" borderId="0" xfId="0" applyNumberFormat="1" applyFill="1" applyAlignment="1">
      <alignment horizontal="center"/>
    </xf>
    <xf numFmtId="0" fontId="2" fillId="5" borderId="0" xfId="0" applyFont="1" applyFill="1" applyAlignment="1">
      <alignment horizontal="center"/>
    </xf>
    <xf numFmtId="0" fontId="1" fillId="9" borderId="0" xfId="0" applyFont="1" applyFill="1"/>
    <xf numFmtId="9" fontId="1" fillId="3" borderId="0" xfId="1" applyFont="1" applyFill="1" applyAlignment="1"/>
    <xf numFmtId="9" fontId="0" fillId="3" borderId="0" xfId="1" applyFont="1" applyFill="1" applyAlignment="1"/>
    <xf numFmtId="0" fontId="1" fillId="9" borderId="3" xfId="0" applyFont="1" applyFill="1" applyBorder="1"/>
    <xf numFmtId="9" fontId="0" fillId="3" borderId="1" xfId="1" applyFont="1" applyFill="1" applyBorder="1" applyAlignment="1"/>
    <xf numFmtId="10" fontId="0" fillId="3" borderId="0" xfId="0" applyNumberFormat="1" applyFill="1"/>
    <xf numFmtId="10" fontId="0" fillId="9" borderId="0" xfId="0" applyNumberFormat="1" applyFill="1"/>
    <xf numFmtId="9" fontId="0" fillId="3" borderId="3" xfId="1" applyFont="1" applyFill="1" applyBorder="1" applyAlignment="1"/>
    <xf numFmtId="3" fontId="0" fillId="9" borderId="0" xfId="0" applyNumberFormat="1" applyFill="1"/>
    <xf numFmtId="9" fontId="0" fillId="3" borderId="0" xfId="1" applyFont="1" applyFill="1" applyBorder="1" applyAlignment="1"/>
    <xf numFmtId="3" fontId="1" fillId="3" borderId="0" xfId="0" applyNumberFormat="1" applyFont="1" applyFill="1" applyAlignment="1">
      <alignment horizontal="center"/>
    </xf>
    <xf numFmtId="0" fontId="1" fillId="3" borderId="1" xfId="0" applyFont="1" applyFill="1" applyBorder="1"/>
    <xf numFmtId="9" fontId="1" fillId="3" borderId="3" xfId="1" applyFont="1" applyFill="1" applyBorder="1"/>
    <xf numFmtId="0" fontId="0" fillId="3" borderId="3" xfId="0" applyFill="1" applyBorder="1"/>
    <xf numFmtId="0" fontId="0" fillId="3" borderId="4" xfId="0" applyFill="1" applyBorder="1"/>
    <xf numFmtId="169" fontId="0" fillId="3" borderId="4" xfId="0" applyNumberFormat="1" applyFill="1" applyBorder="1" applyAlignment="1">
      <alignment horizontal="center"/>
    </xf>
    <xf numFmtId="0" fontId="0" fillId="3" borderId="4" xfId="1" quotePrefix="1" applyNumberFormat="1" applyFont="1" applyFill="1" applyBorder="1"/>
    <xf numFmtId="0" fontId="1" fillId="3" borderId="1" xfId="0" applyFont="1" applyFill="1" applyBorder="1" applyAlignment="1">
      <alignment horizontal="center"/>
    </xf>
    <xf numFmtId="169" fontId="0" fillId="3" borderId="3" xfId="0" applyNumberFormat="1" applyFill="1" applyBorder="1" applyAlignment="1">
      <alignment horizontal="center"/>
    </xf>
    <xf numFmtId="0" fontId="0" fillId="3" borderId="3" xfId="1" quotePrefix="1" applyNumberFormat="1" applyFont="1" applyFill="1" applyBorder="1"/>
    <xf numFmtId="9" fontId="0" fillId="3" borderId="3" xfId="1" quotePrefix="1" applyFont="1" applyFill="1" applyBorder="1"/>
    <xf numFmtId="3" fontId="1" fillId="9" borderId="0" xfId="0" applyNumberFormat="1" applyFont="1" applyFill="1" applyAlignment="1">
      <alignment horizontal="center"/>
    </xf>
    <xf numFmtId="169" fontId="0" fillId="9" borderId="4" xfId="0" applyNumberFormat="1" applyFill="1" applyBorder="1" applyAlignment="1">
      <alignment horizontal="center"/>
    </xf>
    <xf numFmtId="0" fontId="1" fillId="9" borderId="1" xfId="0" applyFont="1" applyFill="1" applyBorder="1" applyAlignment="1">
      <alignment horizontal="center"/>
    </xf>
    <xf numFmtId="169" fontId="0" fillId="9" borderId="3" xfId="0" applyNumberFormat="1" applyFill="1" applyBorder="1" applyAlignment="1">
      <alignment horizontal="center"/>
    </xf>
    <xf numFmtId="0" fontId="3" fillId="3" borderId="0" xfId="0" applyFont="1" applyFill="1"/>
    <xf numFmtId="165" fontId="2" fillId="5" borderId="2" xfId="0" applyNumberFormat="1" applyFont="1" applyFill="1" applyBorder="1" applyAlignment="1">
      <alignment horizontal="center" vertical="center"/>
    </xf>
    <xf numFmtId="165" fontId="2" fillId="2" borderId="2" xfId="0" applyNumberFormat="1" applyFont="1" applyFill="1" applyBorder="1" applyAlignment="1">
      <alignment horizontal="center" vertical="center"/>
    </xf>
  </cellXfs>
  <cellStyles count="5">
    <cellStyle name="Comma" xfId="4" builtinId="3"/>
    <cellStyle name="Comma 2" xfId="3" xr:uid="{C57D69DC-A41B-4EDC-9CCC-679B84FD1E99}"/>
    <cellStyle name="Comma 3" xfId="2" xr:uid="{0557A413-6390-4F7D-91B6-845AA3FDEDEF}"/>
    <cellStyle name="Normal" xfId="0" builtinId="0"/>
    <cellStyle name="Percent" xfId="1" builtinId="5"/>
  </cellStyles>
  <dxfs count="0"/>
  <tableStyles count="0" defaultTableStyle="TableStyleMedium2" defaultPivotStyle="PivotStyleLight16"/>
  <colors>
    <mruColors>
      <color rgb="FFCCFFCC"/>
      <color rgb="FFFFFFCC"/>
      <color rgb="FFCCFF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IWG">
      <a:dk1>
        <a:sysClr val="windowText" lastClr="000000"/>
      </a:dk1>
      <a:lt1>
        <a:sysClr val="window" lastClr="FFFFFF"/>
      </a:lt1>
      <a:dk2>
        <a:srgbClr val="595959"/>
      </a:dk2>
      <a:lt2>
        <a:srgbClr val="F2F2F2"/>
      </a:lt2>
      <a:accent1>
        <a:srgbClr val="0093B2"/>
      </a:accent1>
      <a:accent2>
        <a:srgbClr val="5D7975"/>
      </a:accent2>
      <a:accent3>
        <a:srgbClr val="939598"/>
      </a:accent3>
      <a:accent4>
        <a:srgbClr val="C7C8CA"/>
      </a:accent4>
      <a:accent5>
        <a:srgbClr val="E00133"/>
      </a:accent5>
      <a:accent6>
        <a:srgbClr val="5D7975"/>
      </a:accent6>
      <a:hlink>
        <a:srgbClr val="0093B2"/>
      </a:hlink>
      <a:folHlink>
        <a:srgbClr val="0093B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F7BF-1F12-4924-B3F2-49235B9C8E75}">
  <dimension ref="B2:B12"/>
  <sheetViews>
    <sheetView showGridLines="0" view="pageBreakPreview" zoomScale="86" zoomScaleNormal="86" zoomScaleSheetLayoutView="86" workbookViewId="0"/>
  </sheetViews>
  <sheetFormatPr defaultRowHeight="14.5"/>
  <cols>
    <col min="2" max="2" width="136.1796875" customWidth="1"/>
  </cols>
  <sheetData>
    <row r="2" spans="2:2" ht="50.5">
      <c r="B2" s="72" t="s">
        <v>32</v>
      </c>
    </row>
    <row r="4" spans="2:2" ht="18.75" customHeight="1">
      <c r="B4" s="73" t="s">
        <v>33</v>
      </c>
    </row>
    <row r="5" spans="2:2" ht="46.5" customHeight="1">
      <c r="B5" s="74" t="s">
        <v>34</v>
      </c>
    </row>
    <row r="6" spans="2:2">
      <c r="B6" s="73" t="s">
        <v>35</v>
      </c>
    </row>
    <row r="9" spans="2:2" ht="27">
      <c r="B9" s="74" t="s">
        <v>36</v>
      </c>
    </row>
    <row r="10" spans="2:2" ht="40.5">
      <c r="B10" s="74" t="s">
        <v>37</v>
      </c>
    </row>
    <row r="11" spans="2:2">
      <c r="B11" s="74"/>
    </row>
    <row r="12" spans="2:2">
      <c r="B12" s="74" t="s">
        <v>38</v>
      </c>
    </row>
  </sheetData>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7FCC-071A-4A17-B055-71882715AC49}">
  <dimension ref="A2:H75"/>
  <sheetViews>
    <sheetView showGridLines="0" view="pageBreakPreview" zoomScale="70" zoomScaleNormal="70" zoomScaleSheetLayoutView="70" workbookViewId="0">
      <pane ySplit="5" topLeftCell="A6" activePane="bottomLeft" state="frozen"/>
      <selection pane="bottomLeft" activeCell="C19" sqref="C19"/>
    </sheetView>
  </sheetViews>
  <sheetFormatPr defaultColWidth="8.7265625" defaultRowHeight="14.5" outlineLevelRow="1"/>
  <cols>
    <col min="1" max="1" width="4.1796875" style="18" bestFit="1" customWidth="1"/>
    <col min="2" max="2" width="4.26953125" style="18" customWidth="1"/>
    <col min="3" max="3" width="49.54296875" style="18" bestFit="1" customWidth="1"/>
    <col min="4" max="4" width="11.7265625" style="19" customWidth="1"/>
    <col min="5" max="5" width="15.1796875" style="19" customWidth="1"/>
    <col min="6" max="6" width="11.7265625" style="19" customWidth="1"/>
    <col min="7" max="7" width="4" style="18" customWidth="1"/>
    <col min="8" max="16384" width="8.7265625" style="18"/>
  </cols>
  <sheetData>
    <row r="2" spans="3:8" ht="11.25" customHeight="1"/>
    <row r="3" spans="3:8">
      <c r="C3" s="21" t="s">
        <v>0</v>
      </c>
      <c r="D3" s="22"/>
      <c r="E3" s="22"/>
      <c r="F3" s="22"/>
    </row>
    <row r="4" spans="3:8" s="25" customFormat="1">
      <c r="C4" s="23" t="s">
        <v>1</v>
      </c>
      <c r="D4" s="24"/>
      <c r="E4" s="24"/>
      <c r="F4" s="24"/>
    </row>
    <row r="5" spans="3:8">
      <c r="C5" s="21" t="s">
        <v>31</v>
      </c>
      <c r="D5" s="26" t="s">
        <v>2</v>
      </c>
      <c r="E5" s="26" t="s">
        <v>3</v>
      </c>
      <c r="F5" s="26" t="s">
        <v>4</v>
      </c>
    </row>
    <row r="6" spans="3:8" s="29" customFormat="1" ht="6.75" customHeight="1">
      <c r="C6" s="27"/>
      <c r="D6" s="28">
        <v>0</v>
      </c>
      <c r="E6" s="28">
        <v>0</v>
      </c>
      <c r="F6" s="28">
        <v>0</v>
      </c>
      <c r="H6" s="18"/>
    </row>
    <row r="7" spans="3:8" ht="21.75" customHeight="1">
      <c r="C7" s="30" t="s">
        <v>5</v>
      </c>
      <c r="D7" s="31">
        <v>3844</v>
      </c>
      <c r="E7" s="31">
        <v>4232</v>
      </c>
      <c r="F7" s="31">
        <v>4297</v>
      </c>
    </row>
    <row r="8" spans="3:8" ht="21.75" customHeight="1" thickBot="1">
      <c r="C8" s="32" t="s">
        <v>6</v>
      </c>
      <c r="D8" s="33">
        <v>3432</v>
      </c>
      <c r="E8" s="33">
        <v>3764</v>
      </c>
      <c r="F8" s="33">
        <v>3756</v>
      </c>
    </row>
    <row r="9" spans="3:8" s="39" customFormat="1" ht="21.75" customHeight="1" thickBot="1">
      <c r="C9" s="37" t="s">
        <v>27</v>
      </c>
      <c r="D9" s="38">
        <v>251</v>
      </c>
      <c r="E9" s="38">
        <v>463</v>
      </c>
      <c r="F9" s="38">
        <v>501</v>
      </c>
      <c r="H9" s="18"/>
    </row>
    <row r="10" spans="3:8" ht="21.75" customHeight="1">
      <c r="C10" s="79" t="s">
        <v>7</v>
      </c>
      <c r="D10" s="19">
        <v>-34</v>
      </c>
      <c r="E10" s="19">
        <v>-54</v>
      </c>
      <c r="F10" s="19">
        <v>-64</v>
      </c>
    </row>
    <row r="11" spans="3:8" ht="21.75" customHeight="1">
      <c r="C11" s="40" t="s">
        <v>8</v>
      </c>
      <c r="D11" s="19">
        <v>39</v>
      </c>
      <c r="E11" s="19">
        <v>-43</v>
      </c>
      <c r="F11" s="19">
        <v>-40</v>
      </c>
    </row>
    <row r="12" spans="3:8" ht="21.75" customHeight="1">
      <c r="C12" s="41" t="s">
        <v>9</v>
      </c>
      <c r="D12" s="81">
        <v>0</v>
      </c>
      <c r="E12" s="81">
        <v>0</v>
      </c>
      <c r="F12" s="42">
        <v>-49</v>
      </c>
    </row>
    <row r="13" spans="3:8" ht="21.75" customHeight="1">
      <c r="C13" s="43" t="s">
        <v>10</v>
      </c>
      <c r="D13" s="60">
        <v>0</v>
      </c>
      <c r="E13" s="60">
        <v>0</v>
      </c>
      <c r="F13" s="44">
        <v>-63</v>
      </c>
    </row>
    <row r="14" spans="3:8" ht="29">
      <c r="C14" s="45" t="s">
        <v>43</v>
      </c>
      <c r="D14" s="60">
        <v>0</v>
      </c>
      <c r="E14" s="60">
        <v>0</v>
      </c>
      <c r="F14" s="19">
        <v>153</v>
      </c>
    </row>
    <row r="15" spans="3:8" ht="21.75" customHeight="1">
      <c r="C15" s="41" t="s">
        <v>44</v>
      </c>
      <c r="D15" s="80">
        <v>0</v>
      </c>
      <c r="E15" s="42">
        <v>-808</v>
      </c>
      <c r="F15" s="42">
        <v>-729</v>
      </c>
    </row>
    <row r="16" spans="3:8" ht="21.75" customHeight="1">
      <c r="C16" s="40"/>
    </row>
    <row r="17" spans="1:8">
      <c r="C17" s="46" t="s">
        <v>11</v>
      </c>
      <c r="D17" s="47"/>
      <c r="E17" s="47"/>
      <c r="F17" s="47"/>
    </row>
    <row r="18" spans="1:8">
      <c r="D18" s="18"/>
      <c r="E18" s="18"/>
      <c r="F18" s="18"/>
    </row>
    <row r="19" spans="1:8">
      <c r="C19" s="64" t="s">
        <v>41</v>
      </c>
      <c r="D19" s="49"/>
      <c r="E19" s="49"/>
      <c r="F19" s="49"/>
    </row>
    <row r="20" spans="1:8" outlineLevel="1">
      <c r="C20" s="50" t="s">
        <v>0</v>
      </c>
      <c r="D20" s="51"/>
      <c r="E20" s="51"/>
      <c r="F20" s="51"/>
    </row>
    <row r="21" spans="1:8" s="25" customFormat="1" outlineLevel="1">
      <c r="A21" s="18"/>
      <c r="C21" s="48"/>
      <c r="D21" s="52"/>
      <c r="E21" s="52"/>
      <c r="F21" s="52"/>
    </row>
    <row r="22" spans="1:8" outlineLevel="1">
      <c r="C22" s="50" t="s">
        <v>31</v>
      </c>
      <c r="D22" s="53" t="s">
        <v>2</v>
      </c>
      <c r="E22" s="53" t="s">
        <v>3</v>
      </c>
      <c r="F22" s="53" t="s">
        <v>4</v>
      </c>
    </row>
    <row r="23" spans="1:8" s="29" customFormat="1" ht="6.75" customHeight="1" outlineLevel="1">
      <c r="H23" s="18"/>
    </row>
    <row r="24" spans="1:8" ht="21.75" customHeight="1" outlineLevel="1">
      <c r="C24" s="30" t="s">
        <v>12</v>
      </c>
      <c r="D24" s="31">
        <v>2998</v>
      </c>
      <c r="E24" s="31">
        <v>3230</v>
      </c>
      <c r="F24" s="31">
        <v>3222</v>
      </c>
    </row>
    <row r="25" spans="1:8" ht="21.75" customHeight="1" outlineLevel="1">
      <c r="C25" s="40" t="s">
        <v>45</v>
      </c>
      <c r="D25" s="19">
        <v>493</v>
      </c>
      <c r="E25" s="19">
        <v>689</v>
      </c>
      <c r="F25" s="19">
        <v>727</v>
      </c>
    </row>
    <row r="26" spans="1:8" s="54" customFormat="1" ht="21.75" customHeight="1" outlineLevel="1">
      <c r="C26" s="55" t="s">
        <v>48</v>
      </c>
      <c r="D26" s="67">
        <f>D25/D24</f>
        <v>0.16444296197464978</v>
      </c>
      <c r="E26" s="67">
        <f>E25/E24</f>
        <v>0.213312693498452</v>
      </c>
      <c r="F26" s="67">
        <f>F25/F24</f>
        <v>0.22563625077591559</v>
      </c>
      <c r="H26" s="18"/>
    </row>
    <row r="27" spans="1:8" s="39" customFormat="1" ht="21.75" customHeight="1" outlineLevel="1">
      <c r="C27" s="56" t="s">
        <v>13</v>
      </c>
      <c r="D27" s="58">
        <v>330.87</v>
      </c>
      <c r="E27" s="58">
        <v>350</v>
      </c>
      <c r="F27" s="58">
        <v>356</v>
      </c>
      <c r="H27" s="18"/>
    </row>
    <row r="28" spans="1:8" s="39" customFormat="1" ht="24.75" customHeight="1" outlineLevel="1">
      <c r="C28" s="76" t="s">
        <v>42</v>
      </c>
      <c r="D28" s="57">
        <v>0</v>
      </c>
      <c r="E28" s="58">
        <v>352</v>
      </c>
      <c r="F28" s="75"/>
      <c r="H28" s="18"/>
    </row>
    <row r="29" spans="1:8" ht="21.75" customHeight="1" outlineLevel="1">
      <c r="C29" s="40" t="s">
        <v>14</v>
      </c>
      <c r="D29" s="19">
        <v>2860</v>
      </c>
      <c r="E29" s="19">
        <v>2832</v>
      </c>
      <c r="F29" s="19">
        <v>2873</v>
      </c>
    </row>
    <row r="30" spans="1:8" ht="21.75" customHeight="1" outlineLevel="1">
      <c r="C30" s="43" t="s">
        <v>15</v>
      </c>
      <c r="D30" s="44">
        <v>772000</v>
      </c>
      <c r="E30" s="44">
        <v>772000</v>
      </c>
      <c r="F30" s="44">
        <v>775000</v>
      </c>
    </row>
    <row r="31" spans="1:8" ht="21.75" customHeight="1" outlineLevel="1">
      <c r="C31" s="40" t="s">
        <v>16</v>
      </c>
      <c r="D31" s="19">
        <v>29000</v>
      </c>
      <c r="E31" s="19">
        <v>29000</v>
      </c>
      <c r="F31" s="19">
        <v>38000</v>
      </c>
    </row>
    <row r="32" spans="1:8" ht="21.75" customHeight="1" outlineLevel="1">
      <c r="C32" s="40" t="s">
        <v>17</v>
      </c>
      <c r="D32" s="19">
        <v>79</v>
      </c>
      <c r="E32" s="19">
        <v>96</v>
      </c>
      <c r="F32" s="19">
        <v>141</v>
      </c>
    </row>
    <row r="33" spans="3:8" ht="21.75" customHeight="1" outlineLevel="1">
      <c r="C33" s="40" t="s">
        <v>18</v>
      </c>
      <c r="D33" s="19">
        <v>26000</v>
      </c>
      <c r="E33" s="19">
        <v>31000</v>
      </c>
      <c r="F33" s="19">
        <v>34000</v>
      </c>
    </row>
    <row r="34" spans="3:8" ht="21.75" customHeight="1" outlineLevel="1">
      <c r="C34" s="40" t="s">
        <v>19</v>
      </c>
      <c r="D34" s="19">
        <v>100</v>
      </c>
      <c r="E34" s="19">
        <v>133</v>
      </c>
      <c r="F34" s="19">
        <v>125</v>
      </c>
    </row>
    <row r="35" spans="3:8" ht="21.75" customHeight="1" outlineLevel="1">
      <c r="C35" s="40" t="s">
        <v>20</v>
      </c>
      <c r="D35" s="19">
        <v>139</v>
      </c>
      <c r="E35" s="19">
        <v>189</v>
      </c>
      <c r="F35" s="19">
        <v>174</v>
      </c>
    </row>
    <row r="36" spans="3:8">
      <c r="D36" s="18"/>
      <c r="E36" s="18"/>
      <c r="F36" s="18"/>
    </row>
    <row r="37" spans="3:8">
      <c r="C37" s="64" t="s">
        <v>21</v>
      </c>
      <c r="D37" s="49">
        <v>0</v>
      </c>
      <c r="E37" s="49">
        <v>0</v>
      </c>
      <c r="F37" s="49"/>
    </row>
    <row r="38" spans="3:8" outlineLevel="1">
      <c r="C38" s="50" t="s">
        <v>0</v>
      </c>
      <c r="D38" s="51">
        <v>0</v>
      </c>
      <c r="E38" s="51">
        <v>0</v>
      </c>
      <c r="F38" s="51"/>
    </row>
    <row r="39" spans="3:8" s="25" customFormat="1" outlineLevel="1">
      <c r="C39" s="48"/>
      <c r="D39" s="52">
        <v>0</v>
      </c>
      <c r="E39" s="52">
        <v>0</v>
      </c>
      <c r="F39" s="52"/>
    </row>
    <row r="40" spans="3:8" outlineLevel="1">
      <c r="C40" s="50" t="s">
        <v>31</v>
      </c>
      <c r="D40" s="53" t="s">
        <v>2</v>
      </c>
      <c r="E40" s="53" t="s">
        <v>3</v>
      </c>
      <c r="F40" s="53" t="s">
        <v>4</v>
      </c>
    </row>
    <row r="41" spans="3:8" s="29" customFormat="1" ht="6.75" customHeight="1" outlineLevel="1">
      <c r="C41" s="27"/>
      <c r="D41" s="29">
        <v>0</v>
      </c>
      <c r="E41" s="29">
        <v>0</v>
      </c>
      <c r="H41" s="18"/>
    </row>
    <row r="42" spans="3:8" ht="21.75" customHeight="1" outlineLevel="1">
      <c r="C42" s="40" t="s">
        <v>22</v>
      </c>
      <c r="D42" s="19">
        <v>454</v>
      </c>
      <c r="E42" s="19">
        <v>530</v>
      </c>
      <c r="F42" s="19">
        <v>620</v>
      </c>
    </row>
    <row r="43" spans="3:8" ht="21.75" customHeight="1" outlineLevel="1">
      <c r="C43" s="40" t="s">
        <v>23</v>
      </c>
      <c r="D43" s="19">
        <v>42</v>
      </c>
      <c r="E43" s="19">
        <v>61</v>
      </c>
      <c r="F43" s="19">
        <v>79</v>
      </c>
    </row>
    <row r="44" spans="3:8" ht="21.75" customHeight="1" outlineLevel="1">
      <c r="C44" s="40" t="s">
        <v>46</v>
      </c>
      <c r="D44" s="19">
        <v>42</v>
      </c>
      <c r="E44" s="19">
        <v>61</v>
      </c>
      <c r="F44" s="19">
        <v>79</v>
      </c>
    </row>
    <row r="45" spans="3:8" s="39" customFormat="1" ht="21.75" customHeight="1" outlineLevel="1">
      <c r="C45" s="59" t="s">
        <v>13</v>
      </c>
      <c r="D45" s="61">
        <v>482.15999999999997</v>
      </c>
      <c r="E45" s="61">
        <v>476.25</v>
      </c>
      <c r="F45" s="61">
        <v>408</v>
      </c>
      <c r="H45" s="18"/>
    </row>
    <row r="46" spans="3:8" s="39" customFormat="1" ht="28.5" customHeight="1" outlineLevel="1">
      <c r="C46" s="76" t="s">
        <v>42</v>
      </c>
      <c r="D46" s="60">
        <v>0</v>
      </c>
      <c r="E46" s="61">
        <v>485</v>
      </c>
      <c r="F46" s="75"/>
      <c r="H46" s="18"/>
    </row>
    <row r="47" spans="3:8" ht="21.75" customHeight="1" outlineLevel="1">
      <c r="C47" s="40" t="s">
        <v>24</v>
      </c>
      <c r="D47" s="19">
        <v>485</v>
      </c>
      <c r="E47" s="19">
        <v>682</v>
      </c>
      <c r="F47" s="19">
        <v>1116</v>
      </c>
    </row>
    <row r="48" spans="3:8" ht="21.75" customHeight="1" outlineLevel="1">
      <c r="C48" s="43" t="s">
        <v>25</v>
      </c>
      <c r="D48" s="44">
        <v>92000</v>
      </c>
      <c r="E48" s="44">
        <v>123000</v>
      </c>
      <c r="F48" s="44">
        <v>185000</v>
      </c>
    </row>
    <row r="49" spans="3:8" ht="21.75" customHeight="1" outlineLevel="1">
      <c r="C49" s="40" t="s">
        <v>16</v>
      </c>
      <c r="D49" s="19">
        <v>15000</v>
      </c>
      <c r="E49" s="19">
        <v>37000</v>
      </c>
      <c r="F49" s="19">
        <v>73000</v>
      </c>
    </row>
    <row r="50" spans="3:8" ht="21.75" customHeight="1" outlineLevel="1">
      <c r="C50" s="40" t="s">
        <v>17</v>
      </c>
      <c r="D50" s="19">
        <v>73</v>
      </c>
      <c r="E50" s="19">
        <v>232</v>
      </c>
      <c r="F50" s="19">
        <v>483</v>
      </c>
    </row>
    <row r="51" spans="3:8" ht="21.75" customHeight="1" outlineLevel="1">
      <c r="C51" s="40" t="s">
        <v>18</v>
      </c>
      <c r="D51" s="19">
        <v>4000</v>
      </c>
      <c r="E51" s="19">
        <v>4000</v>
      </c>
      <c r="F51" s="19">
        <v>6000</v>
      </c>
    </row>
    <row r="52" spans="3:8" ht="21.75" customHeight="1" outlineLevel="1">
      <c r="C52" s="40" t="s">
        <v>19</v>
      </c>
      <c r="D52" s="19">
        <v>21</v>
      </c>
      <c r="E52" s="19">
        <v>26</v>
      </c>
      <c r="F52" s="19">
        <v>24</v>
      </c>
    </row>
    <row r="53" spans="3:8" ht="21.75" customHeight="1" outlineLevel="1">
      <c r="C53" s="40" t="s">
        <v>20</v>
      </c>
      <c r="D53" s="19">
        <v>323</v>
      </c>
      <c r="E53" s="25">
        <v>678</v>
      </c>
      <c r="F53" s="25">
        <v>725</v>
      </c>
    </row>
    <row r="54" spans="3:8">
      <c r="D54" s="18">
        <v>0</v>
      </c>
      <c r="E54" s="18">
        <v>0</v>
      </c>
      <c r="F54" s="18"/>
    </row>
    <row r="55" spans="3:8">
      <c r="C55" s="64" t="s">
        <v>39</v>
      </c>
      <c r="D55" s="49">
        <v>0</v>
      </c>
      <c r="E55" s="49">
        <v>0</v>
      </c>
      <c r="F55" s="49"/>
    </row>
    <row r="56" spans="3:8" outlineLevel="1">
      <c r="C56" s="50" t="s">
        <v>0</v>
      </c>
      <c r="D56" s="51">
        <v>0</v>
      </c>
      <c r="E56" s="51">
        <v>0</v>
      </c>
      <c r="F56" s="51"/>
    </row>
    <row r="57" spans="3:8" s="25" customFormat="1" outlineLevel="1">
      <c r="C57" s="48"/>
      <c r="D57" s="52">
        <v>0</v>
      </c>
      <c r="E57" s="52">
        <v>0</v>
      </c>
      <c r="F57" s="52"/>
    </row>
    <row r="58" spans="3:8" outlineLevel="1">
      <c r="C58" s="50" t="s">
        <v>31</v>
      </c>
      <c r="D58" s="53" t="s">
        <v>2</v>
      </c>
      <c r="E58" s="53" t="s">
        <v>3</v>
      </c>
      <c r="F58" s="53" t="s">
        <v>4</v>
      </c>
    </row>
    <row r="59" spans="3:8" s="29" customFormat="1" ht="6.75" customHeight="1" outlineLevel="1">
      <c r="C59" s="27"/>
      <c r="D59" s="29">
        <v>0</v>
      </c>
      <c r="E59" s="28">
        <v>0</v>
      </c>
      <c r="F59" s="28"/>
      <c r="H59" s="18"/>
    </row>
    <row r="60" spans="3:8" ht="21.75" customHeight="1" outlineLevel="1">
      <c r="C60" s="40" t="s">
        <v>26</v>
      </c>
      <c r="D60" s="19">
        <f>SUM(D43,D24)</f>
        <v>3040</v>
      </c>
      <c r="E60" s="19">
        <v>3292</v>
      </c>
      <c r="F60" s="19">
        <v>3301</v>
      </c>
    </row>
    <row r="61" spans="3:8" ht="21.75" customHeight="1" outlineLevel="1">
      <c r="C61" s="40" t="s">
        <v>45</v>
      </c>
      <c r="D61" s="19">
        <f>SUM(D44,D25)</f>
        <v>535</v>
      </c>
      <c r="E61" s="19">
        <f>SUM(E44,E25)</f>
        <v>750</v>
      </c>
      <c r="F61" s="19">
        <f>SUM(F44,F25)</f>
        <v>806</v>
      </c>
    </row>
    <row r="62" spans="3:8" ht="21.75" customHeight="1" outlineLevel="1">
      <c r="C62" s="55" t="s">
        <v>48</v>
      </c>
      <c r="D62" s="16">
        <f>D61/D60</f>
        <v>0.17598684210526316</v>
      </c>
      <c r="E62" s="16">
        <f>E61/E60</f>
        <v>0.22782503037667071</v>
      </c>
      <c r="F62" s="16">
        <f>F61/F60</f>
        <v>0.24416843380793699</v>
      </c>
    </row>
    <row r="63" spans="3:8" s="39" customFormat="1" ht="21.75" customHeight="1">
      <c r="C63" s="62"/>
      <c r="D63" s="39">
        <v>0</v>
      </c>
      <c r="E63" s="63">
        <v>0</v>
      </c>
      <c r="F63" s="63"/>
    </row>
    <row r="64" spans="3:8">
      <c r="C64" s="64" t="s">
        <v>40</v>
      </c>
      <c r="D64" s="49">
        <v>0</v>
      </c>
      <c r="E64" s="49">
        <v>0</v>
      </c>
      <c r="F64" s="49"/>
    </row>
    <row r="65" spans="3:8" outlineLevel="1">
      <c r="C65" s="50" t="s">
        <v>0</v>
      </c>
      <c r="D65" s="51">
        <v>0</v>
      </c>
      <c r="E65" s="51">
        <v>0</v>
      </c>
      <c r="F65" s="51"/>
    </row>
    <row r="66" spans="3:8" s="25" customFormat="1" outlineLevel="1">
      <c r="C66" s="48"/>
      <c r="D66" s="52">
        <v>0</v>
      </c>
      <c r="E66" s="52">
        <v>0</v>
      </c>
      <c r="F66" s="52"/>
    </row>
    <row r="67" spans="3:8" outlineLevel="1">
      <c r="C67" s="50" t="s">
        <v>31</v>
      </c>
      <c r="D67" s="53" t="s">
        <v>2</v>
      </c>
      <c r="E67" s="53" t="s">
        <v>3</v>
      </c>
      <c r="F67" s="53" t="s">
        <v>4</v>
      </c>
    </row>
    <row r="68" spans="3:8" s="29" customFormat="1" ht="6.75" customHeight="1" outlineLevel="1">
      <c r="C68" s="27"/>
      <c r="D68" s="29">
        <v>0</v>
      </c>
      <c r="E68" s="28">
        <v>0</v>
      </c>
      <c r="F68" s="28"/>
      <c r="H68" s="18"/>
    </row>
    <row r="69" spans="3:8" ht="21.75" customHeight="1" outlineLevel="1">
      <c r="C69" s="40" t="s">
        <v>26</v>
      </c>
      <c r="D69" s="19">
        <v>392</v>
      </c>
      <c r="E69" s="19">
        <v>473</v>
      </c>
      <c r="F69" s="19">
        <v>455</v>
      </c>
    </row>
    <row r="70" spans="3:8" ht="21.75" customHeight="1" outlineLevel="1">
      <c r="C70" s="40" t="s">
        <v>46</v>
      </c>
      <c r="D70" s="19">
        <v>197</v>
      </c>
      <c r="E70" s="19">
        <v>228</v>
      </c>
      <c r="F70" s="19">
        <v>222</v>
      </c>
    </row>
    <row r="71" spans="3:8" ht="21.75" customHeight="1" outlineLevel="1">
      <c r="C71" s="55" t="s">
        <v>47</v>
      </c>
      <c r="D71" s="16">
        <f>D70/D69</f>
        <v>0.50255102040816324</v>
      </c>
      <c r="E71" s="16">
        <f>E70/E69</f>
        <v>0.48202959830866809</v>
      </c>
      <c r="F71" s="16">
        <f>F70/F69</f>
        <v>0.4879120879120879</v>
      </c>
    </row>
    <row r="72" spans="3:8" s="39" customFormat="1" ht="21.75" customHeight="1">
      <c r="C72" s="62"/>
      <c r="D72" s="39">
        <v>0</v>
      </c>
      <c r="E72" s="39">
        <v>0</v>
      </c>
      <c r="F72" s="39">
        <v>0</v>
      </c>
    </row>
    <row r="73" spans="3:8">
      <c r="D73" s="19">
        <v>0</v>
      </c>
      <c r="E73" s="19">
        <v>0</v>
      </c>
      <c r="F73" s="19">
        <v>0</v>
      </c>
    </row>
    <row r="74" spans="3:8">
      <c r="D74" s="19">
        <v>0</v>
      </c>
      <c r="E74" s="19">
        <v>0</v>
      </c>
      <c r="F74" s="19">
        <v>0</v>
      </c>
    </row>
    <row r="75" spans="3:8">
      <c r="D75" s="19">
        <v>0</v>
      </c>
      <c r="E75" s="19">
        <v>0</v>
      </c>
      <c r="F75" s="19">
        <v>0</v>
      </c>
    </row>
  </sheetData>
  <pageMargins left="0.7" right="0.7" top="0.75" bottom="0.75" header="0.3" footer="0.3"/>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5653-1BA7-4488-8186-3C0FF3E4FF38}">
  <dimension ref="B1:AD73"/>
  <sheetViews>
    <sheetView showGridLines="0" view="pageBreakPreview" zoomScale="70" zoomScaleNormal="55" zoomScaleSheetLayoutView="70" workbookViewId="0">
      <pane xSplit="2" ySplit="5" topLeftCell="C6" activePane="bottomRight" state="frozen"/>
      <selection activeCell="T8" sqref="T8"/>
      <selection pane="topRight" activeCell="T8" sqref="T8"/>
      <selection pane="bottomLeft" activeCell="T8" sqref="T8"/>
      <selection pane="bottomRight" activeCell="C5" sqref="C5"/>
    </sheetView>
  </sheetViews>
  <sheetFormatPr defaultColWidth="8.7265625" defaultRowHeight="14.5" outlineLevelRow="1"/>
  <cols>
    <col min="1" max="1" width="2.26953125" style="18" customWidth="1"/>
    <col min="2" max="2" width="50.1796875" style="18" customWidth="1"/>
    <col min="3" max="6" width="11.7265625" style="19" customWidth="1"/>
    <col min="7" max="8" width="8.7265625" style="18"/>
    <col min="9" max="9" width="11.453125" style="18" bestFit="1" customWidth="1"/>
    <col min="10" max="14" width="8.7265625" style="18"/>
    <col min="15" max="15" width="11.54296875" style="18" bestFit="1" customWidth="1"/>
    <col min="16" max="16" width="8.7265625" style="18"/>
    <col min="17" max="17" width="10.54296875" style="18" customWidth="1"/>
    <col min="18" max="18" width="10.54296875" style="1" customWidth="1"/>
    <col min="19" max="16384" width="8.7265625" style="18"/>
  </cols>
  <sheetData>
    <row r="1" spans="2:30">
      <c r="C1" s="18"/>
      <c r="D1" s="18"/>
      <c r="E1" s="18"/>
      <c r="F1" s="18"/>
      <c r="G1" s="20"/>
    </row>
    <row r="2" spans="2:30" ht="11.25" customHeight="1"/>
    <row r="3" spans="2:30" s="1" customFormat="1">
      <c r="B3" s="2" t="s">
        <v>0</v>
      </c>
      <c r="C3" s="3"/>
      <c r="D3" s="3"/>
      <c r="E3" s="3"/>
      <c r="F3" s="3"/>
    </row>
    <row r="4" spans="2:30" s="5" customFormat="1">
      <c r="B4" s="4" t="s">
        <v>1</v>
      </c>
      <c r="C4" s="9">
        <v>2024</v>
      </c>
      <c r="D4" s="9"/>
      <c r="E4" s="9">
        <v>2025</v>
      </c>
      <c r="F4" s="9"/>
    </row>
    <row r="5" spans="2:30" s="1" customFormat="1">
      <c r="B5" s="2" t="s">
        <v>31</v>
      </c>
      <c r="C5" s="6" t="s">
        <v>28</v>
      </c>
      <c r="D5" s="6" t="s">
        <v>29</v>
      </c>
      <c r="E5" s="6" t="s">
        <v>49</v>
      </c>
      <c r="F5" s="6" t="s">
        <v>50</v>
      </c>
      <c r="O5"/>
      <c r="P5"/>
      <c r="Q5"/>
      <c r="R5"/>
      <c r="S5"/>
    </row>
    <row r="6" spans="2:30" s="29" customFormat="1" ht="6.75" customHeight="1">
      <c r="B6" s="27">
        <v>0</v>
      </c>
      <c r="C6" s="28">
        <v>0</v>
      </c>
      <c r="D6" s="28">
        <v>0</v>
      </c>
      <c r="E6" s="28">
        <v>0</v>
      </c>
      <c r="F6" s="28">
        <v>0</v>
      </c>
      <c r="G6" s="1"/>
      <c r="R6" s="7"/>
      <c r="T6" s="1"/>
    </row>
    <row r="7" spans="2:30" ht="21.75" customHeight="1">
      <c r="B7" s="30" t="s">
        <v>5</v>
      </c>
      <c r="C7" s="31">
        <v>2123</v>
      </c>
      <c r="D7" s="31">
        <f>'1. Key fin. metrics_FY_$'!F7-'2. Key fin. metrics_HY_$'!C7</f>
        <v>2174</v>
      </c>
      <c r="E7" s="31">
        <v>2162</v>
      </c>
      <c r="F7" s="31"/>
      <c r="G7" s="1"/>
      <c r="I7" s="20"/>
      <c r="O7" s="1"/>
      <c r="P7" s="1"/>
      <c r="Q7" s="1"/>
      <c r="S7" s="1"/>
      <c r="T7" s="1"/>
    </row>
    <row r="8" spans="2:30" ht="21.75" customHeight="1" thickBot="1">
      <c r="B8" s="32" t="s">
        <v>6</v>
      </c>
      <c r="C8" s="33">
        <v>1871</v>
      </c>
      <c r="D8" s="33">
        <f>'1. Key fin. metrics_FY_$'!F8-'2. Key fin. metrics_HY_$'!C8</f>
        <v>1885</v>
      </c>
      <c r="E8" s="33">
        <v>1850</v>
      </c>
      <c r="F8" s="33"/>
      <c r="G8" s="1"/>
      <c r="I8" s="20"/>
      <c r="O8" s="1"/>
      <c r="P8" s="1"/>
      <c r="Q8" s="1"/>
    </row>
    <row r="9" spans="2:30" s="36" customFormat="1" ht="21.75" customHeight="1" thickBot="1">
      <c r="B9" s="34" t="s">
        <v>27</v>
      </c>
      <c r="C9" s="35">
        <v>247</v>
      </c>
      <c r="D9" s="35">
        <f>'1. Key fin. metrics_FY_$'!F9-'2. Key fin. metrics_HY_$'!C9</f>
        <v>254</v>
      </c>
      <c r="E9" s="35">
        <v>262</v>
      </c>
      <c r="F9" s="35"/>
      <c r="G9" s="1"/>
      <c r="I9" s="20"/>
      <c r="O9" s="1"/>
      <c r="P9" s="1"/>
      <c r="Q9" s="1"/>
      <c r="R9" s="1"/>
    </row>
    <row r="10" spans="2:30" ht="21.75" customHeight="1">
      <c r="B10" s="79" t="s">
        <v>7</v>
      </c>
      <c r="C10" s="19">
        <v>-25</v>
      </c>
      <c r="D10" s="19">
        <f>'1. Key fin. metrics_FY_$'!F10-'2. Key fin. metrics_HY_$'!C10</f>
        <v>-39</v>
      </c>
      <c r="E10" s="19">
        <v>-40</v>
      </c>
      <c r="G10" s="1"/>
      <c r="I10" s="20"/>
      <c r="O10" s="1"/>
      <c r="P10" s="1"/>
      <c r="Q10" s="1"/>
    </row>
    <row r="11" spans="2:30" ht="21.75" customHeight="1">
      <c r="B11" s="40" t="s">
        <v>8</v>
      </c>
      <c r="C11" s="19">
        <v>-21</v>
      </c>
      <c r="D11" s="19">
        <f>'1. Key fin. metrics_FY_$'!F11-'2. Key fin. metrics_HY_$'!C11</f>
        <v>-19</v>
      </c>
      <c r="E11" s="19">
        <v>-6</v>
      </c>
      <c r="G11" s="1"/>
      <c r="I11" s="20"/>
      <c r="O11" s="1"/>
      <c r="P11" s="1"/>
      <c r="Q11" s="1"/>
    </row>
    <row r="12" spans="2:30" ht="21.75" customHeight="1">
      <c r="B12" s="41" t="s">
        <v>9</v>
      </c>
      <c r="C12" s="42">
        <v>-29</v>
      </c>
      <c r="D12" s="42">
        <f>'1. Key fin. metrics_FY_$'!F12-'2. Key fin. metrics_HY_$'!C12</f>
        <v>-20</v>
      </c>
      <c r="E12" s="42">
        <v>-20</v>
      </c>
      <c r="F12" s="42"/>
      <c r="G12" s="1"/>
      <c r="I12" s="20"/>
      <c r="O12" s="1"/>
      <c r="P12" s="1"/>
      <c r="Q12" s="1"/>
    </row>
    <row r="13" spans="2:30" ht="21.75" customHeight="1">
      <c r="B13" s="43" t="s">
        <v>10</v>
      </c>
      <c r="C13" s="44">
        <v>-32</v>
      </c>
      <c r="D13" s="44">
        <f>'1. Key fin. metrics_FY_$'!F13-'2. Key fin. metrics_HY_$'!C13</f>
        <v>-31</v>
      </c>
      <c r="E13" s="44">
        <v>-35</v>
      </c>
      <c r="F13" s="44"/>
      <c r="G13" s="1"/>
      <c r="I13" s="20"/>
      <c r="O13" s="1"/>
      <c r="P13" s="1"/>
      <c r="Q13" s="1"/>
    </row>
    <row r="14" spans="2:30" ht="29">
      <c r="B14" s="45" t="s">
        <v>43</v>
      </c>
      <c r="C14" s="19">
        <v>68</v>
      </c>
      <c r="D14" s="19">
        <f>'1. Key fin. metrics_FY_$'!F14-'2. Key fin. metrics_HY_$'!C14</f>
        <v>85</v>
      </c>
      <c r="E14" s="19">
        <v>68</v>
      </c>
      <c r="G14" s="1"/>
      <c r="I14" s="20"/>
      <c r="O14" s="1"/>
      <c r="P14" s="1"/>
      <c r="Q14" s="1"/>
    </row>
    <row r="15" spans="2:30" ht="21.75" customHeight="1">
      <c r="B15" s="41" t="s">
        <v>44</v>
      </c>
      <c r="C15" s="81">
        <v>0</v>
      </c>
      <c r="D15" s="42">
        <f>'1. Key fin. metrics_FY_$'!F15</f>
        <v>-729</v>
      </c>
      <c r="E15" s="42">
        <v>-754</v>
      </c>
      <c r="F15" s="42"/>
      <c r="G15" s="1"/>
      <c r="I15" s="20"/>
      <c r="O15" s="1"/>
      <c r="P15" s="1"/>
      <c r="Q15" s="1"/>
      <c r="AD15" s="18" t="s">
        <v>51</v>
      </c>
    </row>
    <row r="16" spans="2:30" ht="21.75" customHeight="1">
      <c r="B16" s="40"/>
      <c r="D16" s="40"/>
      <c r="F16" s="40"/>
    </row>
    <row r="17" spans="2:18">
      <c r="B17" s="46" t="s">
        <v>11</v>
      </c>
      <c r="C17" s="47">
        <v>0</v>
      </c>
      <c r="D17" s="47">
        <v>0</v>
      </c>
      <c r="E17" s="47">
        <v>0</v>
      </c>
      <c r="F17" s="47">
        <v>0</v>
      </c>
    </row>
    <row r="18" spans="2:18">
      <c r="C18" s="18"/>
      <c r="D18" s="18"/>
      <c r="E18" s="18"/>
      <c r="F18" s="18"/>
    </row>
    <row r="19" spans="2:18" s="1" customFormat="1">
      <c r="B19" s="10" t="s">
        <v>41</v>
      </c>
      <c r="C19" s="11"/>
      <c r="D19" s="11"/>
      <c r="E19" s="11"/>
      <c r="F19" s="11"/>
    </row>
    <row r="20" spans="2:18" s="1" customFormat="1" outlineLevel="1">
      <c r="B20" s="12" t="s">
        <v>0</v>
      </c>
      <c r="C20" s="13"/>
      <c r="D20" s="13"/>
      <c r="E20" s="13"/>
      <c r="F20" s="13"/>
    </row>
    <row r="21" spans="2:18" s="5" customFormat="1" outlineLevel="1">
      <c r="B21" s="10"/>
      <c r="C21" s="14">
        <v>2024</v>
      </c>
      <c r="D21" s="14"/>
      <c r="E21" s="14">
        <v>2024</v>
      </c>
      <c r="F21" s="14"/>
    </row>
    <row r="22" spans="2:18" s="1" customFormat="1" outlineLevel="1">
      <c r="B22" s="12" t="s">
        <v>31</v>
      </c>
      <c r="C22" s="15" t="s">
        <v>28</v>
      </c>
      <c r="D22" s="15" t="s">
        <v>29</v>
      </c>
      <c r="E22" s="15" t="s">
        <v>49</v>
      </c>
      <c r="F22" s="15" t="s">
        <v>50</v>
      </c>
    </row>
    <row r="23" spans="2:18" s="29" customFormat="1" outlineLevel="1">
      <c r="B23" s="27"/>
      <c r="G23" s="18"/>
      <c r="R23" s="7"/>
    </row>
    <row r="24" spans="2:18" ht="21.75" customHeight="1" outlineLevel="1">
      <c r="B24" s="30" t="s">
        <v>12</v>
      </c>
      <c r="C24" s="66">
        <v>1613</v>
      </c>
      <c r="D24" s="31">
        <f>'1. Key fin. metrics_FY_$'!F24-'2. Key fin. metrics_HY_$'!C24</f>
        <v>1609</v>
      </c>
      <c r="E24" s="66">
        <v>1593</v>
      </c>
      <c r="F24" s="31"/>
      <c r="G24" s="1"/>
      <c r="I24" s="20"/>
      <c r="O24" s="1"/>
      <c r="P24" s="1"/>
      <c r="Q24" s="1"/>
    </row>
    <row r="25" spans="2:18" ht="21.75" customHeight="1" outlineLevel="1">
      <c r="B25" s="40" t="s">
        <v>45</v>
      </c>
      <c r="C25" s="65">
        <v>346</v>
      </c>
      <c r="D25" s="19">
        <f>'1. Key fin. metrics_FY_$'!F25-'2. Key fin. metrics_HY_$'!C25</f>
        <v>381</v>
      </c>
      <c r="E25" s="65">
        <v>375</v>
      </c>
      <c r="G25" s="1"/>
      <c r="I25" s="20"/>
      <c r="O25" s="1"/>
      <c r="P25" s="1"/>
      <c r="Q25" s="1"/>
    </row>
    <row r="26" spans="2:18" s="54" customFormat="1" ht="21.75" customHeight="1" outlineLevel="1">
      <c r="B26" s="55" t="s">
        <v>48</v>
      </c>
      <c r="C26" s="67">
        <f>C25/C24</f>
        <v>0.21450712957222567</v>
      </c>
      <c r="D26" s="67">
        <f>D25/D24</f>
        <v>0.2367930391547545</v>
      </c>
      <c r="E26" s="67">
        <f>E25/E24</f>
        <v>0.23540489642184556</v>
      </c>
      <c r="F26" s="67"/>
      <c r="G26" s="1"/>
      <c r="I26" s="20"/>
      <c r="O26" s="1"/>
      <c r="P26" s="1"/>
      <c r="Q26" s="1"/>
      <c r="R26" s="1"/>
    </row>
    <row r="27" spans="2:18" s="39" customFormat="1" ht="21.75" customHeight="1" outlineLevel="1">
      <c r="B27" s="56" t="s">
        <v>13</v>
      </c>
      <c r="C27" s="78">
        <v>354</v>
      </c>
      <c r="D27" s="58">
        <f>'1. Key fin. metrics_FY_$'!F27</f>
        <v>356</v>
      </c>
      <c r="E27" s="78">
        <v>346</v>
      </c>
      <c r="F27" s="58"/>
      <c r="G27" s="1"/>
      <c r="I27" s="20"/>
      <c r="O27" s="17"/>
      <c r="P27" s="17"/>
      <c r="Q27" s="17"/>
      <c r="R27" s="17"/>
    </row>
    <row r="28" spans="2:18" s="39" customFormat="1" ht="24.75" customHeight="1" outlineLevel="1">
      <c r="B28" s="76" t="s">
        <v>42</v>
      </c>
      <c r="C28" s="58">
        <v>358</v>
      </c>
      <c r="D28" s="58"/>
      <c r="E28" s="75"/>
      <c r="F28" s="75"/>
      <c r="G28" s="18"/>
      <c r="I28" s="20"/>
    </row>
    <row r="29" spans="2:18" ht="21.75" customHeight="1" outlineLevel="1">
      <c r="B29" s="40" t="s">
        <v>14</v>
      </c>
      <c r="C29" s="69">
        <v>2850</v>
      </c>
      <c r="D29" s="69">
        <v>2873</v>
      </c>
      <c r="E29" s="69">
        <v>2895</v>
      </c>
      <c r="F29" s="69"/>
      <c r="I29" s="20"/>
      <c r="O29" s="17"/>
      <c r="P29" s="17"/>
      <c r="Q29" s="17"/>
      <c r="R29" s="17"/>
    </row>
    <row r="30" spans="2:18" ht="21.75" customHeight="1" outlineLevel="1">
      <c r="B30" s="43" t="s">
        <v>15</v>
      </c>
      <c r="C30" s="70">
        <v>771000</v>
      </c>
      <c r="D30" s="71">
        <v>775000</v>
      </c>
      <c r="E30" s="70">
        <v>777400</v>
      </c>
      <c r="F30" s="71"/>
      <c r="I30" s="20"/>
      <c r="O30" s="17"/>
      <c r="P30" s="17"/>
      <c r="Q30" s="17"/>
      <c r="R30" s="17"/>
    </row>
    <row r="31" spans="2:18" ht="21.75" customHeight="1" outlineLevel="1">
      <c r="B31" s="40" t="s">
        <v>16</v>
      </c>
      <c r="C31" s="68">
        <v>15000</v>
      </c>
      <c r="D31" s="69">
        <v>23000</v>
      </c>
      <c r="E31" s="68">
        <v>16600</v>
      </c>
      <c r="F31" s="69"/>
      <c r="I31" s="20"/>
      <c r="O31" s="1"/>
      <c r="P31" s="1"/>
      <c r="Q31" s="1"/>
    </row>
    <row r="32" spans="2:18" ht="21.75" customHeight="1" outlineLevel="1">
      <c r="B32" s="40" t="s">
        <v>17</v>
      </c>
      <c r="C32" s="69">
        <v>59</v>
      </c>
      <c r="D32" s="69">
        <v>82</v>
      </c>
      <c r="E32" s="69">
        <v>76</v>
      </c>
      <c r="F32" s="69"/>
      <c r="I32" s="20"/>
      <c r="O32" s="1"/>
      <c r="P32" s="1"/>
      <c r="Q32" s="1"/>
    </row>
    <row r="33" spans="2:18" ht="21.75" customHeight="1" outlineLevel="1">
      <c r="B33" s="40" t="s">
        <v>18</v>
      </c>
      <c r="C33" s="68">
        <v>16000</v>
      </c>
      <c r="D33" s="69">
        <v>18000</v>
      </c>
      <c r="E33" s="68">
        <v>11000</v>
      </c>
      <c r="F33" s="69"/>
      <c r="I33" s="20"/>
      <c r="O33" s="1"/>
      <c r="P33" s="1"/>
      <c r="Q33" s="1"/>
    </row>
    <row r="34" spans="2:18" ht="21.75" customHeight="1" outlineLevel="1">
      <c r="B34" s="40" t="s">
        <v>19</v>
      </c>
      <c r="C34" s="69">
        <v>58</v>
      </c>
      <c r="D34" s="69">
        <v>67</v>
      </c>
      <c r="E34" s="69">
        <v>52</v>
      </c>
      <c r="F34" s="69"/>
      <c r="I34" s="20"/>
      <c r="O34" s="1"/>
      <c r="P34" s="1"/>
      <c r="Q34" s="1"/>
    </row>
    <row r="35" spans="2:18" ht="21.75" customHeight="1" outlineLevel="1">
      <c r="B35" s="40" t="s">
        <v>20</v>
      </c>
      <c r="C35" s="69">
        <v>78</v>
      </c>
      <c r="D35" s="69">
        <v>96</v>
      </c>
      <c r="E35" s="69">
        <v>83</v>
      </c>
      <c r="F35" s="69"/>
      <c r="I35" s="20"/>
      <c r="O35" s="1"/>
      <c r="P35" s="1"/>
      <c r="Q35" s="1"/>
    </row>
    <row r="36" spans="2:18">
      <c r="C36" s="18"/>
      <c r="D36" s="18"/>
      <c r="E36" s="18"/>
      <c r="F36" s="18"/>
      <c r="I36" s="20"/>
    </row>
    <row r="37" spans="2:18" s="1" customFormat="1">
      <c r="B37" s="10" t="s">
        <v>21</v>
      </c>
      <c r="C37" s="11"/>
      <c r="D37" s="11"/>
      <c r="E37" s="11"/>
      <c r="F37" s="11"/>
      <c r="I37" s="20"/>
    </row>
    <row r="38" spans="2:18" s="1" customFormat="1" outlineLevel="1">
      <c r="B38" s="12" t="s">
        <v>0</v>
      </c>
      <c r="C38" s="13"/>
      <c r="D38" s="13"/>
      <c r="E38" s="13"/>
      <c r="F38" s="13"/>
      <c r="I38" s="20"/>
    </row>
    <row r="39" spans="2:18" s="5" customFormat="1" outlineLevel="1">
      <c r="B39" s="10"/>
      <c r="C39" s="14">
        <v>2024</v>
      </c>
      <c r="D39" s="14"/>
      <c r="E39" s="14">
        <v>2025</v>
      </c>
      <c r="F39" s="14"/>
      <c r="I39" s="20"/>
    </row>
    <row r="40" spans="2:18" s="1" customFormat="1" outlineLevel="1">
      <c r="B40" s="12" t="s">
        <v>31</v>
      </c>
      <c r="C40" s="15" t="s">
        <v>28</v>
      </c>
      <c r="D40" s="15" t="s">
        <v>29</v>
      </c>
      <c r="E40" s="15" t="s">
        <v>49</v>
      </c>
      <c r="F40" s="15" t="s">
        <v>50</v>
      </c>
      <c r="I40" s="20"/>
    </row>
    <row r="41" spans="2:18" s="29" customFormat="1" outlineLevel="1">
      <c r="B41" s="27"/>
      <c r="G41" s="18"/>
      <c r="I41" s="20"/>
      <c r="R41" s="7"/>
    </row>
    <row r="42" spans="2:18" ht="21.75" customHeight="1" outlineLevel="1">
      <c r="B42" s="40" t="s">
        <v>22</v>
      </c>
      <c r="C42" s="19">
        <v>287</v>
      </c>
      <c r="D42" s="19">
        <f>'1. Key fin. metrics_FY_$'!F42-'2. Key fin. metrics_HY_$'!C42</f>
        <v>333</v>
      </c>
      <c r="E42" s="19">
        <v>361</v>
      </c>
      <c r="I42" s="20"/>
      <c r="O42" s="1"/>
      <c r="P42" s="1"/>
      <c r="Q42" s="1"/>
    </row>
    <row r="43" spans="2:18" ht="21.75" customHeight="1" outlineLevel="1">
      <c r="B43" s="40" t="s">
        <v>23</v>
      </c>
      <c r="C43" s="19">
        <v>35</v>
      </c>
      <c r="D43" s="19">
        <f>'1. Key fin. metrics_FY_$'!F43-'2. Key fin. metrics_HY_$'!C43</f>
        <v>44</v>
      </c>
      <c r="E43" s="19">
        <v>50</v>
      </c>
      <c r="I43" s="20"/>
      <c r="O43" s="1"/>
      <c r="P43" s="1"/>
      <c r="Q43" s="1"/>
    </row>
    <row r="44" spans="2:18" ht="21.75" customHeight="1" outlineLevel="1">
      <c r="B44" s="40" t="s">
        <v>46</v>
      </c>
      <c r="C44" s="19">
        <v>35</v>
      </c>
      <c r="D44" s="19">
        <f>'1. Key fin. metrics_FY_$'!F44-'2. Key fin. metrics_HY_$'!C44</f>
        <v>44</v>
      </c>
      <c r="E44" s="19">
        <v>50</v>
      </c>
      <c r="I44" s="20"/>
      <c r="O44" s="1"/>
      <c r="P44" s="1"/>
      <c r="Q44" s="1"/>
    </row>
    <row r="45" spans="2:18" s="39" customFormat="1" ht="21.75" customHeight="1" outlineLevel="1">
      <c r="B45" s="56" t="s">
        <v>13</v>
      </c>
      <c r="C45" s="77">
        <v>378</v>
      </c>
      <c r="D45" s="77">
        <f>'1. Key fin. metrics_FY_$'!F45</f>
        <v>408</v>
      </c>
      <c r="E45" s="77">
        <v>317</v>
      </c>
      <c r="F45" s="58"/>
      <c r="G45" s="18"/>
      <c r="I45" s="20"/>
      <c r="O45" s="1"/>
      <c r="R45" s="8"/>
    </row>
    <row r="46" spans="2:18" s="39" customFormat="1" ht="24.75" customHeight="1" outlineLevel="1">
      <c r="B46" s="76" t="s">
        <v>42</v>
      </c>
      <c r="C46" s="77">
        <v>384</v>
      </c>
      <c r="D46" s="58"/>
      <c r="E46" s="75"/>
      <c r="F46" s="75"/>
      <c r="G46" s="18"/>
      <c r="I46" s="20"/>
    </row>
    <row r="47" spans="2:18" ht="21.75" customHeight="1" outlineLevel="1">
      <c r="B47" s="40" t="s">
        <v>24</v>
      </c>
      <c r="C47" s="69">
        <v>901</v>
      </c>
      <c r="D47" s="69">
        <v>682</v>
      </c>
      <c r="E47" s="69">
        <v>1365</v>
      </c>
      <c r="F47" s="69"/>
      <c r="I47" s="20"/>
      <c r="O47" s="1"/>
    </row>
    <row r="48" spans="2:18" ht="21.75" customHeight="1" outlineLevel="1">
      <c r="B48" s="43" t="s">
        <v>25</v>
      </c>
      <c r="C48" s="71">
        <v>154000</v>
      </c>
      <c r="D48" s="71">
        <v>123000</v>
      </c>
      <c r="E48" s="71">
        <v>220000</v>
      </c>
      <c r="F48" s="71"/>
      <c r="I48" s="20"/>
      <c r="O48" s="1"/>
    </row>
    <row r="49" spans="2:18" ht="21.75" customHeight="1" outlineLevel="1">
      <c r="B49" s="40" t="s">
        <v>16</v>
      </c>
      <c r="C49" s="69">
        <v>37000</v>
      </c>
      <c r="D49" s="69">
        <v>36000</v>
      </c>
      <c r="E49" s="69">
        <v>37400</v>
      </c>
      <c r="F49" s="69"/>
      <c r="I49" s="20"/>
      <c r="O49" s="1"/>
      <c r="P49" s="1"/>
      <c r="Q49" s="1"/>
    </row>
    <row r="50" spans="2:18" ht="21.75" customHeight="1" outlineLevel="1">
      <c r="B50" s="40" t="s">
        <v>17</v>
      </c>
      <c r="C50" s="69">
        <v>247</v>
      </c>
      <c r="D50" s="69">
        <v>236</v>
      </c>
      <c r="E50" s="69">
        <v>262</v>
      </c>
      <c r="F50" s="69"/>
      <c r="I50" s="20"/>
      <c r="O50" s="1"/>
      <c r="P50" s="1"/>
      <c r="Q50" s="1"/>
    </row>
    <row r="51" spans="2:18" ht="21.75" customHeight="1" outlineLevel="1">
      <c r="B51" s="40" t="s">
        <v>18</v>
      </c>
      <c r="C51" s="69">
        <v>2000</v>
      </c>
      <c r="D51" s="69">
        <v>4000</v>
      </c>
      <c r="E51" s="69">
        <v>3000</v>
      </c>
      <c r="F51" s="69"/>
      <c r="I51" s="20"/>
      <c r="O51" s="1"/>
      <c r="P51" s="1"/>
      <c r="Q51" s="1"/>
    </row>
    <row r="52" spans="2:18" ht="21.75" customHeight="1" outlineLevel="1">
      <c r="B52" s="40" t="s">
        <v>19</v>
      </c>
      <c r="C52" s="69">
        <v>11</v>
      </c>
      <c r="D52" s="69">
        <v>13</v>
      </c>
      <c r="E52" s="69">
        <v>15</v>
      </c>
      <c r="F52" s="69"/>
      <c r="I52" s="20"/>
      <c r="O52" s="1"/>
      <c r="P52" s="1"/>
      <c r="Q52" s="1"/>
    </row>
    <row r="53" spans="2:18" ht="21.75" customHeight="1" outlineLevel="1">
      <c r="B53" s="40" t="s">
        <v>20</v>
      </c>
      <c r="C53" s="69">
        <v>387</v>
      </c>
      <c r="D53" s="69">
        <v>338</v>
      </c>
      <c r="E53" s="69">
        <v>413</v>
      </c>
      <c r="F53" s="69"/>
      <c r="I53" s="20"/>
      <c r="O53" s="1"/>
      <c r="P53" s="1"/>
      <c r="Q53" s="1"/>
    </row>
    <row r="54" spans="2:18" ht="21.75" customHeight="1" outlineLevel="1">
      <c r="B54" s="40" t="s">
        <v>30</v>
      </c>
      <c r="C54" s="69">
        <v>151000</v>
      </c>
      <c r="D54" s="69">
        <v>182000</v>
      </c>
      <c r="E54" s="69">
        <v>186000</v>
      </c>
      <c r="F54" s="69"/>
      <c r="I54" s="20"/>
      <c r="O54" s="1"/>
      <c r="P54" s="1"/>
      <c r="Q54" s="1"/>
    </row>
    <row r="55" spans="2:18">
      <c r="C55" s="18"/>
      <c r="D55" s="18"/>
      <c r="E55" s="18"/>
      <c r="F55" s="18"/>
      <c r="I55" s="20"/>
    </row>
    <row r="56" spans="2:18" s="1" customFormat="1">
      <c r="B56" s="10" t="s">
        <v>39</v>
      </c>
      <c r="C56" s="11"/>
      <c r="D56" s="11"/>
      <c r="E56" s="11"/>
      <c r="F56" s="11"/>
      <c r="I56" s="20"/>
    </row>
    <row r="57" spans="2:18" s="1" customFormat="1" outlineLevel="1">
      <c r="B57" s="12" t="s">
        <v>0</v>
      </c>
      <c r="C57" s="13"/>
      <c r="D57" s="13"/>
      <c r="E57" s="13"/>
      <c r="F57" s="13"/>
      <c r="I57" s="20"/>
    </row>
    <row r="58" spans="2:18" s="5" customFormat="1" outlineLevel="1">
      <c r="B58" s="10"/>
      <c r="C58" s="14">
        <v>2024</v>
      </c>
      <c r="D58" s="14"/>
      <c r="E58" s="14">
        <v>2025</v>
      </c>
      <c r="F58" s="14"/>
      <c r="I58" s="20"/>
    </row>
    <row r="59" spans="2:18" s="1" customFormat="1" outlineLevel="1">
      <c r="B59" s="12" t="s">
        <v>31</v>
      </c>
      <c r="C59" s="15" t="s">
        <v>28</v>
      </c>
      <c r="D59" s="15" t="s">
        <v>29</v>
      </c>
      <c r="E59" s="15" t="s">
        <v>49</v>
      </c>
      <c r="F59" s="15" t="s">
        <v>50</v>
      </c>
      <c r="I59" s="20"/>
    </row>
    <row r="60" spans="2:18" s="29" customFormat="1" outlineLevel="1">
      <c r="B60" s="27"/>
      <c r="C60" s="28"/>
      <c r="D60" s="28"/>
      <c r="E60" s="28"/>
      <c r="F60" s="28"/>
      <c r="G60" s="18"/>
      <c r="I60" s="20"/>
      <c r="R60" s="7"/>
    </row>
    <row r="61" spans="2:18" ht="21.75" customHeight="1" outlineLevel="1">
      <c r="B61" s="40" t="s">
        <v>26</v>
      </c>
      <c r="C61" s="19">
        <f>C43+C24</f>
        <v>1648</v>
      </c>
      <c r="D61" s="19">
        <f>D43+D24</f>
        <v>1653</v>
      </c>
      <c r="E61" s="19">
        <f>E43+E24</f>
        <v>1643</v>
      </c>
      <c r="I61" s="20"/>
      <c r="O61" s="1"/>
      <c r="P61" s="1"/>
      <c r="Q61" s="1"/>
    </row>
    <row r="62" spans="2:18" ht="21.75" customHeight="1" outlineLevel="1">
      <c r="B62" s="40" t="s">
        <v>45</v>
      </c>
      <c r="C62" s="19">
        <f>C25+C44</f>
        <v>381</v>
      </c>
      <c r="D62" s="19">
        <f>D25+D44</f>
        <v>425</v>
      </c>
      <c r="E62" s="19">
        <f>E25+E44</f>
        <v>425</v>
      </c>
      <c r="I62" s="20"/>
      <c r="O62" s="1"/>
      <c r="P62" s="1"/>
      <c r="Q62" s="1"/>
    </row>
    <row r="63" spans="2:18" ht="21.75" customHeight="1" outlineLevel="1">
      <c r="B63" s="55" t="s">
        <v>48</v>
      </c>
      <c r="C63" s="67">
        <f t="shared" ref="C63" si="0">C62/C61</f>
        <v>0.23118932038834952</v>
      </c>
      <c r="D63" s="67">
        <f t="shared" ref="D63:E63" si="1">D62/D61</f>
        <v>0.25710828796128249</v>
      </c>
      <c r="E63" s="67">
        <f t="shared" si="1"/>
        <v>0.25867315885575165</v>
      </c>
      <c r="F63" s="67"/>
      <c r="I63" s="20"/>
      <c r="O63" s="1"/>
      <c r="P63" s="1"/>
      <c r="Q63" s="1"/>
    </row>
    <row r="64" spans="2:18" s="39" customFormat="1" ht="21.75" customHeight="1">
      <c r="B64" s="62"/>
      <c r="C64" s="63"/>
      <c r="D64" s="63"/>
      <c r="E64" s="63"/>
      <c r="F64" s="63"/>
      <c r="I64" s="20"/>
      <c r="R64" s="8"/>
    </row>
    <row r="65" spans="2:18" s="1" customFormat="1">
      <c r="B65" s="10" t="s">
        <v>40</v>
      </c>
      <c r="C65" s="11"/>
      <c r="D65" s="11"/>
      <c r="E65" s="11"/>
      <c r="F65" s="11"/>
      <c r="I65" s="20"/>
    </row>
    <row r="66" spans="2:18" s="1" customFormat="1" outlineLevel="1">
      <c r="B66" s="12" t="s">
        <v>0</v>
      </c>
      <c r="C66" s="13"/>
      <c r="D66" s="13"/>
      <c r="E66" s="13"/>
      <c r="F66" s="13"/>
      <c r="I66" s="20"/>
    </row>
    <row r="67" spans="2:18" s="5" customFormat="1" outlineLevel="1">
      <c r="B67" s="10"/>
      <c r="C67" s="14">
        <v>2024</v>
      </c>
      <c r="D67" s="14"/>
      <c r="E67" s="14">
        <v>2025</v>
      </c>
      <c r="F67" s="14"/>
      <c r="I67" s="20"/>
    </row>
    <row r="68" spans="2:18" s="1" customFormat="1" outlineLevel="1">
      <c r="B68" s="12" t="s">
        <v>31</v>
      </c>
      <c r="C68" s="15" t="s">
        <v>28</v>
      </c>
      <c r="D68" s="15" t="s">
        <v>29</v>
      </c>
      <c r="E68" s="15" t="s">
        <v>49</v>
      </c>
      <c r="F68" s="15" t="s">
        <v>50</v>
      </c>
      <c r="I68" s="20"/>
    </row>
    <row r="69" spans="2:18" s="29" customFormat="1" outlineLevel="1">
      <c r="B69" s="27"/>
      <c r="C69" s="28"/>
      <c r="D69" s="28"/>
      <c r="E69" s="28"/>
      <c r="F69" s="28"/>
      <c r="G69" s="18"/>
      <c r="I69" s="20"/>
      <c r="O69" s="1"/>
      <c r="P69" s="1"/>
      <c r="Q69" s="1"/>
      <c r="R69" s="1"/>
    </row>
    <row r="70" spans="2:18" ht="21.75" customHeight="1" outlineLevel="1">
      <c r="B70" s="40" t="s">
        <v>26</v>
      </c>
      <c r="C70" s="19">
        <v>223</v>
      </c>
      <c r="D70" s="19">
        <f>'1. Key fin. metrics_FY_$'!F69-'2. Key fin. metrics_HY_$'!C70</f>
        <v>232</v>
      </c>
      <c r="E70" s="19">
        <v>207</v>
      </c>
      <c r="I70" s="20"/>
      <c r="O70" s="1"/>
      <c r="P70" s="1"/>
      <c r="Q70" s="1"/>
    </row>
    <row r="71" spans="2:18" ht="21.75" customHeight="1" outlineLevel="1">
      <c r="B71" s="40" t="s">
        <v>46</v>
      </c>
      <c r="C71" s="19">
        <v>122</v>
      </c>
      <c r="D71" s="19">
        <f>'1. Key fin. metrics_FY_$'!F70-'2. Key fin. metrics_HY_$'!C71</f>
        <v>100</v>
      </c>
      <c r="E71" s="19">
        <v>98</v>
      </c>
      <c r="I71" s="20"/>
      <c r="O71" s="1"/>
      <c r="P71" s="1"/>
      <c r="Q71" s="1"/>
    </row>
    <row r="72" spans="2:18" ht="21.75" customHeight="1" outlineLevel="1">
      <c r="B72" s="55" t="s">
        <v>47</v>
      </c>
      <c r="C72" s="67">
        <f>C71/C70</f>
        <v>0.547085201793722</v>
      </c>
      <c r="D72" s="67">
        <f>D71/D70</f>
        <v>0.43103448275862066</v>
      </c>
      <c r="E72" s="67">
        <f>E71/E70</f>
        <v>0.47342995169082125</v>
      </c>
      <c r="F72" s="16"/>
      <c r="I72" s="20"/>
    </row>
    <row r="73" spans="2:18" s="39" customFormat="1" ht="21.75" customHeight="1">
      <c r="B73" s="62"/>
      <c r="R73" s="8"/>
    </row>
  </sheetData>
  <pageMargins left="0.7" right="0.7" top="0.75" bottom="0.75" header="0.3" footer="0.3"/>
  <pageSetup paperSize="9" scale="1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D48A-3189-488A-92B4-3418B6B9AE90}">
  <dimension ref="A1:K54"/>
  <sheetViews>
    <sheetView zoomScale="70" zoomScaleNormal="70" workbookViewId="0">
      <pane ySplit="5" topLeftCell="A35" activePane="bottomLeft" state="frozen"/>
      <selection pane="bottomLeft" activeCell="K64" sqref="K64"/>
    </sheetView>
  </sheetViews>
  <sheetFormatPr defaultRowHeight="14.5"/>
  <cols>
    <col min="1" max="1" width="3.54296875" style="85" customWidth="1"/>
    <col min="2" max="2" width="37.1796875" style="82" bestFit="1" customWidth="1"/>
    <col min="3" max="3" width="10.453125" style="82" bestFit="1" customWidth="1"/>
    <col min="4" max="10" width="8.7265625" style="82"/>
    <col min="11" max="11" width="8.7265625" style="85"/>
    <col min="12" max="16384" width="8.7265625" style="82"/>
  </cols>
  <sheetData>
    <row r="1" spans="1:11">
      <c r="A1" s="83"/>
      <c r="B1" s="83"/>
      <c r="C1" s="83"/>
      <c r="D1" s="83"/>
      <c r="E1" s="83"/>
      <c r="F1" s="83"/>
      <c r="G1" s="83"/>
      <c r="H1" s="83"/>
      <c r="I1" s="83"/>
      <c r="J1" s="83"/>
      <c r="K1" s="84"/>
    </row>
    <row r="2" spans="1:11">
      <c r="A2" s="121"/>
      <c r="B2" s="122"/>
      <c r="C2" s="91"/>
      <c r="D2" s="91"/>
      <c r="E2" s="91"/>
      <c r="F2" s="91"/>
      <c r="G2" s="91"/>
      <c r="H2" s="91"/>
      <c r="I2" s="91"/>
      <c r="J2" s="91"/>
      <c r="K2" s="123"/>
    </row>
    <row r="3" spans="1:11">
      <c r="A3" s="124"/>
      <c r="B3" s="2" t="s">
        <v>0</v>
      </c>
      <c r="C3" s="3"/>
      <c r="D3" s="3"/>
      <c r="E3" s="3"/>
      <c r="F3" s="3"/>
      <c r="G3" s="3"/>
      <c r="H3" s="3"/>
      <c r="I3" s="3"/>
      <c r="J3" s="3"/>
      <c r="K3" s="125"/>
    </row>
    <row r="4" spans="1:11">
      <c r="A4" s="126"/>
      <c r="B4" s="4" t="s">
        <v>1</v>
      </c>
      <c r="C4" s="201">
        <v>2024</v>
      </c>
      <c r="D4" s="201"/>
      <c r="E4" s="201"/>
      <c r="F4" s="201"/>
      <c r="G4" s="201">
        <v>2025</v>
      </c>
      <c r="H4" s="201"/>
      <c r="I4" s="201"/>
      <c r="J4" s="201"/>
      <c r="K4" s="127"/>
    </row>
    <row r="5" spans="1:11">
      <c r="A5" s="124"/>
      <c r="B5" s="2" t="s">
        <v>31</v>
      </c>
      <c r="C5" s="6" t="s">
        <v>53</v>
      </c>
      <c r="D5" s="6" t="s">
        <v>54</v>
      </c>
      <c r="E5" s="6" t="s">
        <v>56</v>
      </c>
      <c r="F5" s="6" t="s">
        <v>57</v>
      </c>
      <c r="G5" s="6" t="s">
        <v>52</v>
      </c>
      <c r="H5" s="6" t="s">
        <v>55</v>
      </c>
      <c r="I5" s="6" t="s">
        <v>58</v>
      </c>
      <c r="J5" s="6" t="s">
        <v>59</v>
      </c>
      <c r="K5" s="125"/>
    </row>
    <row r="6" spans="1:11">
      <c r="A6" s="128"/>
      <c r="B6" s="27">
        <v>0</v>
      </c>
      <c r="C6" s="28">
        <v>0</v>
      </c>
      <c r="D6" s="28">
        <v>0</v>
      </c>
      <c r="E6" s="28"/>
      <c r="F6" s="28"/>
      <c r="G6" s="28"/>
      <c r="H6" s="28"/>
      <c r="I6" s="28">
        <v>0</v>
      </c>
      <c r="J6" s="28">
        <v>0</v>
      </c>
      <c r="K6" s="125"/>
    </row>
    <row r="7" spans="1:11">
      <c r="A7" s="128"/>
      <c r="B7" s="86" t="s">
        <v>5</v>
      </c>
      <c r="C7" s="112"/>
      <c r="D7" s="112"/>
      <c r="E7" s="87">
        <v>1081</v>
      </c>
      <c r="F7" s="112"/>
      <c r="G7" s="112"/>
      <c r="H7" s="112"/>
      <c r="I7" s="87">
        <v>1125</v>
      </c>
      <c r="J7" s="87"/>
      <c r="K7" s="125"/>
    </row>
    <row r="8" spans="1:11" ht="15" thickBot="1">
      <c r="A8" s="128"/>
      <c r="B8" s="88" t="s">
        <v>6</v>
      </c>
      <c r="C8" s="113"/>
      <c r="D8" s="113"/>
      <c r="E8" s="89">
        <v>947</v>
      </c>
      <c r="F8" s="113"/>
      <c r="G8" s="113"/>
      <c r="H8" s="113"/>
      <c r="I8" s="89">
        <v>947</v>
      </c>
      <c r="J8" s="89"/>
      <c r="K8" s="125"/>
    </row>
    <row r="9" spans="1:11">
      <c r="A9" s="128"/>
      <c r="B9" s="90" t="s">
        <v>63</v>
      </c>
      <c r="C9" s="112"/>
      <c r="D9" s="112"/>
      <c r="E9" s="112"/>
      <c r="F9" s="112"/>
      <c r="G9" s="112"/>
      <c r="H9" s="91">
        <v>754</v>
      </c>
      <c r="I9" s="91">
        <v>813</v>
      </c>
      <c r="J9" s="91"/>
      <c r="K9" s="125"/>
    </row>
    <row r="10" spans="1:11">
      <c r="A10" s="128"/>
      <c r="B10" s="129"/>
      <c r="C10" s="94"/>
      <c r="D10" s="129"/>
      <c r="E10" s="129"/>
      <c r="F10" s="129"/>
      <c r="G10" s="129"/>
      <c r="H10" s="129"/>
      <c r="I10" s="94"/>
      <c r="J10" s="129"/>
      <c r="K10" s="130"/>
    </row>
    <row r="11" spans="1:11">
      <c r="A11" s="128"/>
      <c r="B11" s="46" t="s">
        <v>11</v>
      </c>
      <c r="C11" s="47">
        <v>0</v>
      </c>
      <c r="D11" s="47">
        <v>0</v>
      </c>
      <c r="E11" s="47"/>
      <c r="F11" s="47"/>
      <c r="G11" s="47"/>
      <c r="H11" s="47"/>
      <c r="I11" s="47">
        <v>0</v>
      </c>
      <c r="J11" s="47">
        <v>0</v>
      </c>
      <c r="K11" s="130"/>
    </row>
    <row r="12" spans="1:11">
      <c r="A12" s="128"/>
      <c r="B12" s="29"/>
      <c r="C12" s="29"/>
      <c r="D12" s="29"/>
      <c r="E12" s="29"/>
      <c r="F12" s="29"/>
      <c r="G12" s="29"/>
      <c r="H12" s="29"/>
      <c r="I12" s="29"/>
      <c r="J12" s="29"/>
      <c r="K12" s="130"/>
    </row>
    <row r="13" spans="1:11">
      <c r="A13" s="124"/>
      <c r="B13" s="10" t="s">
        <v>41</v>
      </c>
      <c r="C13" s="11"/>
      <c r="D13" s="11"/>
      <c r="E13" s="11"/>
      <c r="F13" s="11"/>
      <c r="G13" s="11"/>
      <c r="H13" s="11"/>
      <c r="I13" s="11"/>
      <c r="J13" s="11"/>
      <c r="K13" s="125"/>
    </row>
    <row r="14" spans="1:11">
      <c r="A14" s="124"/>
      <c r="B14" s="12" t="s">
        <v>0</v>
      </c>
      <c r="C14" s="13"/>
      <c r="D14" s="13"/>
      <c r="E14" s="13"/>
      <c r="F14" s="13"/>
      <c r="G14" s="13"/>
      <c r="H14" s="13"/>
      <c r="I14" s="13"/>
      <c r="J14" s="13"/>
      <c r="K14" s="125"/>
    </row>
    <row r="15" spans="1:11">
      <c r="A15" s="126"/>
      <c r="B15" s="10"/>
      <c r="C15" s="14">
        <v>2024</v>
      </c>
      <c r="D15" s="14"/>
      <c r="E15" s="14"/>
      <c r="F15" s="14"/>
      <c r="G15" s="200">
        <v>2025</v>
      </c>
      <c r="H15" s="200"/>
      <c r="I15" s="200"/>
      <c r="J15" s="200"/>
      <c r="K15" s="127"/>
    </row>
    <row r="16" spans="1:11">
      <c r="A16" s="124"/>
      <c r="B16" s="12" t="s">
        <v>31</v>
      </c>
      <c r="C16" s="15" t="s">
        <v>53</v>
      </c>
      <c r="D16" s="15" t="s">
        <v>54</v>
      </c>
      <c r="E16" s="15" t="s">
        <v>56</v>
      </c>
      <c r="F16" s="15" t="s">
        <v>57</v>
      </c>
      <c r="G16" s="15" t="s">
        <v>52</v>
      </c>
      <c r="H16" s="15" t="s">
        <v>55</v>
      </c>
      <c r="I16" s="15" t="s">
        <v>58</v>
      </c>
      <c r="J16" s="15" t="s">
        <v>60</v>
      </c>
      <c r="K16" s="125"/>
    </row>
    <row r="17" spans="1:11">
      <c r="A17" s="128"/>
      <c r="B17" s="27"/>
      <c r="C17" s="29"/>
      <c r="D17" s="29"/>
      <c r="E17" s="29"/>
      <c r="F17" s="29"/>
      <c r="G17" s="29"/>
      <c r="H17" s="29"/>
      <c r="I17" s="29"/>
      <c r="J17" s="29"/>
      <c r="K17" s="130"/>
    </row>
    <row r="18" spans="1:11">
      <c r="A18" s="128"/>
      <c r="B18" s="86" t="s">
        <v>12</v>
      </c>
      <c r="C18" s="131">
        <v>799</v>
      </c>
      <c r="D18" s="131">
        <v>814</v>
      </c>
      <c r="E18" s="94">
        <v>809</v>
      </c>
      <c r="F18" s="131">
        <v>800</v>
      </c>
      <c r="G18" s="131">
        <v>802</v>
      </c>
      <c r="H18" s="131">
        <v>791</v>
      </c>
      <c r="I18" s="131">
        <v>806</v>
      </c>
      <c r="J18" s="87"/>
      <c r="K18" s="125"/>
    </row>
    <row r="19" spans="1:11">
      <c r="A19" s="132"/>
      <c r="B19" s="95" t="s">
        <v>13</v>
      </c>
      <c r="C19" s="96">
        <v>345</v>
      </c>
      <c r="D19" s="97">
        <v>363</v>
      </c>
      <c r="E19" s="97">
        <v>358</v>
      </c>
      <c r="F19" s="97">
        <v>356</v>
      </c>
      <c r="G19" s="97">
        <v>344</v>
      </c>
      <c r="H19" s="97">
        <v>348</v>
      </c>
      <c r="I19" s="96">
        <v>354</v>
      </c>
      <c r="J19" s="97"/>
      <c r="K19" s="125"/>
    </row>
    <row r="20" spans="1:11">
      <c r="A20" s="132"/>
      <c r="B20" s="98" t="s">
        <v>42</v>
      </c>
      <c r="C20" s="114"/>
      <c r="D20" s="114"/>
      <c r="E20" s="97">
        <v>363</v>
      </c>
      <c r="F20" s="97"/>
      <c r="G20" s="97"/>
      <c r="H20" s="97"/>
      <c r="I20" s="99"/>
      <c r="J20" s="99"/>
      <c r="K20" s="130"/>
    </row>
    <row r="21" spans="1:11">
      <c r="A21" s="128"/>
      <c r="B21" s="129" t="s">
        <v>14</v>
      </c>
      <c r="C21" s="133">
        <v>2826</v>
      </c>
      <c r="D21" s="133">
        <v>2850</v>
      </c>
      <c r="E21" s="133">
        <v>2860</v>
      </c>
      <c r="F21" s="133">
        <v>2873</v>
      </c>
      <c r="G21" s="133">
        <v>2881</v>
      </c>
      <c r="H21" s="133">
        <v>2895</v>
      </c>
      <c r="I21" s="133">
        <v>2915</v>
      </c>
      <c r="J21" s="133"/>
      <c r="K21" s="130"/>
    </row>
    <row r="22" spans="1:11">
      <c r="A22" s="128"/>
      <c r="B22" s="92" t="s">
        <v>15</v>
      </c>
      <c r="C22" s="100">
        <v>769000</v>
      </c>
      <c r="D22" s="101">
        <v>771000</v>
      </c>
      <c r="E22" s="101">
        <v>772000</v>
      </c>
      <c r="F22" s="101">
        <v>775000</v>
      </c>
      <c r="G22" s="101">
        <v>774000</v>
      </c>
      <c r="H22" s="101">
        <v>777000</v>
      </c>
      <c r="I22" s="100">
        <v>780000</v>
      </c>
      <c r="J22" s="101"/>
      <c r="K22" s="130"/>
    </row>
    <row r="23" spans="1:11">
      <c r="A23" s="128"/>
      <c r="B23" s="129" t="s">
        <v>64</v>
      </c>
      <c r="C23" s="134" t="s">
        <v>66</v>
      </c>
      <c r="D23" s="133">
        <v>2000</v>
      </c>
      <c r="E23" s="133">
        <v>1000</v>
      </c>
      <c r="F23" s="133">
        <v>5000</v>
      </c>
      <c r="G23" s="133">
        <v>2000</v>
      </c>
      <c r="H23" s="133">
        <v>3000</v>
      </c>
      <c r="I23" s="135">
        <v>3000</v>
      </c>
      <c r="J23" s="133"/>
      <c r="K23" s="130"/>
    </row>
    <row r="24" spans="1:11">
      <c r="A24" s="128"/>
      <c r="B24" s="129" t="s">
        <v>65</v>
      </c>
      <c r="C24" s="133">
        <v>-7</v>
      </c>
      <c r="D24" s="133">
        <v>8</v>
      </c>
      <c r="E24" s="133">
        <v>10</v>
      </c>
      <c r="F24" s="133">
        <v>23</v>
      </c>
      <c r="G24" s="133">
        <v>10</v>
      </c>
      <c r="H24" s="133">
        <v>5</v>
      </c>
      <c r="I24" s="133">
        <v>20</v>
      </c>
      <c r="J24" s="133"/>
      <c r="K24" s="130"/>
    </row>
    <row r="25" spans="1:11">
      <c r="A25" s="128"/>
      <c r="B25" s="129" t="s">
        <v>20</v>
      </c>
      <c r="C25" s="133">
        <v>33</v>
      </c>
      <c r="D25" s="133">
        <v>45</v>
      </c>
      <c r="E25" s="133">
        <v>53</v>
      </c>
      <c r="F25" s="133">
        <v>43</v>
      </c>
      <c r="G25" s="133">
        <v>28</v>
      </c>
      <c r="H25" s="133">
        <v>55</v>
      </c>
      <c r="I25" s="133">
        <v>74</v>
      </c>
      <c r="J25" s="133"/>
      <c r="K25" s="130"/>
    </row>
    <row r="26" spans="1:11">
      <c r="A26" s="128"/>
      <c r="B26" s="29"/>
      <c r="C26" s="29"/>
      <c r="D26" s="29"/>
      <c r="E26" s="29"/>
      <c r="F26" s="29"/>
      <c r="G26" s="29"/>
      <c r="H26" s="29"/>
      <c r="I26" s="29"/>
      <c r="J26" s="29"/>
      <c r="K26" s="130"/>
    </row>
    <row r="27" spans="1:11">
      <c r="A27" s="124"/>
      <c r="B27" s="10" t="s">
        <v>21</v>
      </c>
      <c r="C27" s="11"/>
      <c r="D27" s="11"/>
      <c r="E27" s="11"/>
      <c r="F27" s="11"/>
      <c r="G27" s="11"/>
      <c r="H27" s="11"/>
      <c r="I27" s="11"/>
      <c r="J27" s="11"/>
      <c r="K27" s="125"/>
    </row>
    <row r="28" spans="1:11">
      <c r="A28" s="124"/>
      <c r="B28" s="12" t="s">
        <v>0</v>
      </c>
      <c r="C28" s="13"/>
      <c r="D28" s="13"/>
      <c r="E28" s="13"/>
      <c r="F28" s="13"/>
      <c r="G28" s="13"/>
      <c r="H28" s="13"/>
      <c r="I28" s="13"/>
      <c r="J28" s="13"/>
      <c r="K28" s="125"/>
    </row>
    <row r="29" spans="1:11">
      <c r="A29" s="126"/>
      <c r="B29" s="10"/>
      <c r="C29" s="200">
        <v>2024</v>
      </c>
      <c r="D29" s="200"/>
      <c r="E29" s="200"/>
      <c r="F29" s="200"/>
      <c r="G29" s="200">
        <v>2025</v>
      </c>
      <c r="H29" s="200"/>
      <c r="I29" s="200"/>
      <c r="J29" s="200"/>
      <c r="K29" s="127"/>
    </row>
    <row r="30" spans="1:11" ht="16.5">
      <c r="A30" s="124"/>
      <c r="B30" s="12" t="s">
        <v>31</v>
      </c>
      <c r="C30" s="15" t="s">
        <v>53</v>
      </c>
      <c r="D30" s="15" t="s">
        <v>54</v>
      </c>
      <c r="E30" s="15" t="s">
        <v>56</v>
      </c>
      <c r="F30" s="15" t="s">
        <v>57</v>
      </c>
      <c r="G30" s="15" t="s">
        <v>52</v>
      </c>
      <c r="H30" s="15" t="s">
        <v>55</v>
      </c>
      <c r="I30" s="15" t="s">
        <v>68</v>
      </c>
      <c r="J30" s="15" t="s">
        <v>60</v>
      </c>
      <c r="K30" s="125"/>
    </row>
    <row r="31" spans="1:11">
      <c r="A31" s="128"/>
      <c r="B31" s="129" t="s">
        <v>22</v>
      </c>
      <c r="C31" s="94">
        <v>139</v>
      </c>
      <c r="D31" s="94">
        <v>148</v>
      </c>
      <c r="E31" s="94">
        <v>157</v>
      </c>
      <c r="F31" s="94">
        <v>176</v>
      </c>
      <c r="G31" s="94">
        <v>171</v>
      </c>
      <c r="H31" s="94">
        <v>190</v>
      </c>
      <c r="I31" s="94">
        <v>213</v>
      </c>
      <c r="J31" s="94"/>
      <c r="K31" s="130"/>
    </row>
    <row r="32" spans="1:11">
      <c r="A32" s="128"/>
      <c r="B32" s="129" t="s">
        <v>23</v>
      </c>
      <c r="C32" s="94">
        <v>16</v>
      </c>
      <c r="D32" s="94">
        <v>19</v>
      </c>
      <c r="E32" s="94">
        <v>23</v>
      </c>
      <c r="F32" s="94">
        <v>21</v>
      </c>
      <c r="G32" s="94">
        <v>23</v>
      </c>
      <c r="H32" s="94">
        <v>27</v>
      </c>
      <c r="I32" s="94">
        <v>35</v>
      </c>
      <c r="J32" s="94"/>
      <c r="K32" s="130"/>
    </row>
    <row r="33" spans="1:11">
      <c r="A33" s="128"/>
      <c r="B33" s="109" t="s">
        <v>67</v>
      </c>
      <c r="C33" s="116"/>
      <c r="D33" s="116"/>
      <c r="E33" s="136">
        <v>6</v>
      </c>
      <c r="F33" s="94" t="s">
        <v>51</v>
      </c>
      <c r="G33" s="94" t="s">
        <v>51</v>
      </c>
      <c r="H33" s="94" t="s">
        <v>51</v>
      </c>
      <c r="I33" s="136">
        <v>11</v>
      </c>
      <c r="J33" s="94"/>
      <c r="K33" s="130"/>
    </row>
    <row r="34" spans="1:11">
      <c r="A34" s="132"/>
      <c r="B34" s="102" t="s">
        <v>13</v>
      </c>
      <c r="C34" s="103">
        <v>388</v>
      </c>
      <c r="D34" s="103"/>
      <c r="E34" s="103">
        <v>431</v>
      </c>
      <c r="F34" s="103"/>
      <c r="G34" s="103">
        <v>301</v>
      </c>
      <c r="H34" s="103"/>
      <c r="I34" s="103">
        <v>344</v>
      </c>
      <c r="J34" s="104"/>
      <c r="K34" s="130"/>
    </row>
    <row r="35" spans="1:11">
      <c r="A35" s="132"/>
      <c r="B35" s="109" t="s">
        <v>61</v>
      </c>
      <c r="C35" s="115">
        <v>215</v>
      </c>
      <c r="D35" s="110"/>
      <c r="E35" s="115">
        <v>279</v>
      </c>
      <c r="F35" s="115"/>
      <c r="G35" s="115">
        <v>165</v>
      </c>
      <c r="H35" s="115"/>
      <c r="I35" s="115">
        <v>216</v>
      </c>
      <c r="J35" s="111"/>
      <c r="K35" s="130"/>
    </row>
    <row r="36" spans="1:11">
      <c r="A36" s="132"/>
      <c r="B36" s="109" t="s">
        <v>62</v>
      </c>
      <c r="C36" s="115">
        <v>469</v>
      </c>
      <c r="D36" s="110"/>
      <c r="E36" s="115">
        <v>516</v>
      </c>
      <c r="F36" s="115"/>
      <c r="G36" s="115">
        <v>470</v>
      </c>
      <c r="H36" s="115"/>
      <c r="I36" s="115">
        <v>513</v>
      </c>
      <c r="J36" s="111"/>
      <c r="K36" s="130"/>
    </row>
    <row r="37" spans="1:11">
      <c r="A37" s="132"/>
      <c r="B37" s="105" t="s">
        <v>42</v>
      </c>
      <c r="C37" s="106"/>
      <c r="D37" s="107"/>
      <c r="E37" s="107"/>
      <c r="F37" s="107"/>
      <c r="G37" s="107"/>
      <c r="H37" s="107"/>
      <c r="I37" s="108"/>
      <c r="J37" s="108"/>
      <c r="K37" s="130"/>
    </row>
    <row r="38" spans="1:11">
      <c r="A38" s="128"/>
      <c r="B38" s="129" t="s">
        <v>24</v>
      </c>
      <c r="C38" s="133">
        <v>800</v>
      </c>
      <c r="D38" s="133">
        <v>901</v>
      </c>
      <c r="E38" s="133">
        <v>1001</v>
      </c>
      <c r="F38" s="133">
        <v>1116</v>
      </c>
      <c r="G38" s="133">
        <v>1232</v>
      </c>
      <c r="H38" s="133">
        <v>1365</v>
      </c>
      <c r="I38" s="133">
        <v>1519</v>
      </c>
      <c r="J38" s="133"/>
      <c r="K38" s="130"/>
    </row>
    <row r="39" spans="1:11">
      <c r="A39" s="128"/>
      <c r="B39" s="92" t="s">
        <v>25</v>
      </c>
      <c r="C39" s="101">
        <v>141000</v>
      </c>
      <c r="D39" s="101">
        <v>154000</v>
      </c>
      <c r="E39" s="101">
        <v>169000</v>
      </c>
      <c r="F39" s="101">
        <v>185000</v>
      </c>
      <c r="G39" s="101">
        <v>202000</v>
      </c>
      <c r="H39" s="101">
        <v>220000</v>
      </c>
      <c r="I39" s="101">
        <v>245000</v>
      </c>
      <c r="J39" s="101"/>
      <c r="K39" s="130"/>
    </row>
    <row r="40" spans="1:11">
      <c r="A40" s="128"/>
      <c r="B40" s="129" t="s">
        <v>64</v>
      </c>
      <c r="C40" s="133">
        <v>18000</v>
      </c>
      <c r="D40" s="133">
        <v>17000</v>
      </c>
      <c r="E40" s="133">
        <v>18000</v>
      </c>
      <c r="F40" s="133">
        <v>14000</v>
      </c>
      <c r="G40" s="133">
        <v>16000</v>
      </c>
      <c r="H40" s="133">
        <v>18000</v>
      </c>
      <c r="I40" s="133">
        <v>25000</v>
      </c>
      <c r="J40" s="133"/>
      <c r="K40" s="130"/>
    </row>
    <row r="41" spans="1:11">
      <c r="A41" s="128"/>
      <c r="B41" s="129" t="s">
        <v>65</v>
      </c>
      <c r="C41" s="133">
        <v>119</v>
      </c>
      <c r="D41" s="133">
        <v>117</v>
      </c>
      <c r="E41" s="133">
        <v>118</v>
      </c>
      <c r="F41" s="133">
        <v>105</v>
      </c>
      <c r="G41" s="133">
        <v>114</v>
      </c>
      <c r="H41" s="133">
        <v>133</v>
      </c>
      <c r="I41" s="133">
        <v>154</v>
      </c>
      <c r="J41" s="133"/>
      <c r="K41" s="130"/>
    </row>
    <row r="42" spans="1:11">
      <c r="A42" s="128"/>
      <c r="B42" s="129" t="s">
        <v>20</v>
      </c>
      <c r="C42" s="133">
        <v>179</v>
      </c>
      <c r="D42" s="133">
        <v>208</v>
      </c>
      <c r="E42" s="133">
        <v>181</v>
      </c>
      <c r="F42" s="133">
        <v>157</v>
      </c>
      <c r="G42" s="133">
        <v>196</v>
      </c>
      <c r="H42" s="133">
        <v>217</v>
      </c>
      <c r="I42" s="133">
        <v>261</v>
      </c>
      <c r="J42" s="133"/>
      <c r="K42" s="130"/>
    </row>
    <row r="43" spans="1:11">
      <c r="A43" s="128"/>
      <c r="B43" s="129" t="s">
        <v>30</v>
      </c>
      <c r="C43" s="133">
        <v>138000</v>
      </c>
      <c r="D43" s="133">
        <v>151000</v>
      </c>
      <c r="E43" s="133">
        <v>173000</v>
      </c>
      <c r="F43" s="133">
        <v>182000</v>
      </c>
      <c r="G43" s="133">
        <v>192000</v>
      </c>
      <c r="H43" s="133">
        <v>186000</v>
      </c>
      <c r="I43" s="133">
        <v>190000</v>
      </c>
      <c r="J43" s="133"/>
      <c r="K43" s="130"/>
    </row>
    <row r="44" spans="1:11">
      <c r="A44" s="128"/>
      <c r="B44" s="29"/>
      <c r="C44" s="29"/>
      <c r="D44" s="29"/>
      <c r="E44" s="29"/>
      <c r="F44" s="29"/>
      <c r="G44" s="29"/>
      <c r="H44" s="29"/>
      <c r="I44" s="29"/>
      <c r="J44" s="29"/>
      <c r="K44" s="130"/>
    </row>
    <row r="45" spans="1:11">
      <c r="A45" s="132"/>
      <c r="B45" s="137"/>
      <c r="C45" s="111"/>
      <c r="D45" s="111"/>
      <c r="E45" s="111"/>
      <c r="F45" s="111"/>
      <c r="G45" s="111"/>
      <c r="H45" s="111"/>
      <c r="I45" s="111"/>
      <c r="J45" s="111"/>
      <c r="K45" s="138"/>
    </row>
    <row r="46" spans="1:11">
      <c r="A46" s="124"/>
      <c r="B46" s="10" t="s">
        <v>40</v>
      </c>
      <c r="C46" s="11"/>
      <c r="D46" s="11"/>
      <c r="E46" s="11"/>
      <c r="F46" s="11"/>
      <c r="G46" s="11"/>
      <c r="H46" s="11"/>
      <c r="I46" s="11"/>
      <c r="J46" s="11"/>
      <c r="K46" s="125"/>
    </row>
    <row r="47" spans="1:11">
      <c r="A47" s="124"/>
      <c r="B47" s="12" t="s">
        <v>0</v>
      </c>
      <c r="C47" s="13"/>
      <c r="D47" s="13"/>
      <c r="E47" s="13"/>
      <c r="F47" s="13"/>
      <c r="G47" s="13"/>
      <c r="H47" s="13"/>
      <c r="I47" s="13"/>
      <c r="J47" s="13"/>
      <c r="K47" s="125"/>
    </row>
    <row r="48" spans="1:11">
      <c r="A48" s="126"/>
      <c r="B48" s="10"/>
      <c r="C48" s="200">
        <v>2024</v>
      </c>
      <c r="D48" s="200"/>
      <c r="E48" s="200"/>
      <c r="F48" s="200"/>
      <c r="G48" s="200">
        <v>2025</v>
      </c>
      <c r="H48" s="200"/>
      <c r="I48" s="200"/>
      <c r="J48" s="200"/>
      <c r="K48" s="127"/>
    </row>
    <row r="49" spans="1:11">
      <c r="A49" s="124"/>
      <c r="B49" s="12" t="s">
        <v>31</v>
      </c>
      <c r="C49" s="15" t="s">
        <v>53</v>
      </c>
      <c r="D49" s="15" t="s">
        <v>54</v>
      </c>
      <c r="E49" s="15" t="s">
        <v>56</v>
      </c>
      <c r="F49" s="15" t="s">
        <v>57</v>
      </c>
      <c r="G49" s="15" t="s">
        <v>52</v>
      </c>
      <c r="H49" s="15" t="s">
        <v>55</v>
      </c>
      <c r="I49" s="15" t="s">
        <v>58</v>
      </c>
      <c r="J49" s="15" t="s">
        <v>60</v>
      </c>
      <c r="K49" s="125"/>
    </row>
    <row r="50" spans="1:11">
      <c r="A50" s="128"/>
      <c r="B50" s="27"/>
      <c r="C50" s="28"/>
      <c r="D50" s="28"/>
      <c r="E50" s="28"/>
      <c r="F50" s="28"/>
      <c r="G50" s="28"/>
      <c r="H50" s="28"/>
      <c r="I50" s="28"/>
      <c r="J50" s="28"/>
      <c r="K50" s="130"/>
    </row>
    <row r="51" spans="1:11">
      <c r="A51" s="128"/>
      <c r="B51" s="129" t="s">
        <v>26</v>
      </c>
      <c r="C51" s="94"/>
      <c r="D51" s="94"/>
      <c r="E51" s="94">
        <v>115</v>
      </c>
      <c r="F51" s="94"/>
      <c r="G51" s="94"/>
      <c r="H51" s="94"/>
      <c r="I51" s="139">
        <v>106</v>
      </c>
      <c r="J51" s="94"/>
      <c r="K51" s="130"/>
    </row>
    <row r="52" spans="1:11">
      <c r="A52" s="128"/>
      <c r="B52" s="129" t="s">
        <v>70</v>
      </c>
      <c r="C52" s="94"/>
      <c r="D52" s="94"/>
      <c r="E52" s="94">
        <v>107</v>
      </c>
      <c r="F52" s="94"/>
      <c r="G52" s="94"/>
      <c r="H52" s="94"/>
      <c r="I52" s="94">
        <v>106</v>
      </c>
      <c r="J52" s="94"/>
      <c r="K52" s="130"/>
    </row>
    <row r="53" spans="1:11">
      <c r="A53" s="132"/>
      <c r="B53" s="137"/>
      <c r="C53" s="140"/>
      <c r="D53" s="140"/>
      <c r="E53" s="140"/>
      <c r="F53" s="140"/>
      <c r="G53" s="140"/>
      <c r="H53" s="140"/>
      <c r="I53" s="140"/>
      <c r="J53" s="140"/>
      <c r="K53" s="138"/>
    </row>
    <row r="54" spans="1:11">
      <c r="A54" s="141"/>
      <c r="B54" s="142" t="s">
        <v>69</v>
      </c>
      <c r="C54" s="93"/>
      <c r="D54" s="93"/>
      <c r="E54" s="93"/>
      <c r="F54" s="93"/>
      <c r="G54" s="93"/>
      <c r="H54" s="93"/>
      <c r="I54" s="93"/>
      <c r="J54" s="93"/>
      <c r="K54" s="143"/>
    </row>
  </sheetData>
  <mergeCells count="7">
    <mergeCell ref="C48:F48"/>
    <mergeCell ref="G48:J48"/>
    <mergeCell ref="G15:J15"/>
    <mergeCell ref="C4:F4"/>
    <mergeCell ref="G4:J4"/>
    <mergeCell ref="C29:F29"/>
    <mergeCell ref="G29:J29"/>
  </mergeCells>
  <phoneticPr fontId="11" type="noConversion"/>
  <pageMargins left="0.7" right="0.7" top="0.75" bottom="0.75" header="0.3" footer="0.3"/>
  <ignoredErrors>
    <ignoredError sqref="C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A0479-DD67-4B7E-96A2-C7DFAE90406D}">
  <dimension ref="B2:E26"/>
  <sheetViews>
    <sheetView zoomScale="70" zoomScaleNormal="70" workbookViewId="0">
      <selection activeCell="B26" sqref="B26"/>
    </sheetView>
  </sheetViews>
  <sheetFormatPr defaultRowHeight="14.5"/>
  <cols>
    <col min="1" max="1" width="2.90625" style="82" customWidth="1"/>
    <col min="2" max="2" width="14.453125" style="82" bestFit="1" customWidth="1"/>
    <col min="3" max="4" width="11.36328125" style="82" customWidth="1"/>
    <col min="5" max="16384" width="8.7265625" style="82"/>
  </cols>
  <sheetData>
    <row r="2" spans="2:5" ht="29">
      <c r="B2" s="144" t="s">
        <v>74</v>
      </c>
      <c r="C2" s="145" t="s">
        <v>41</v>
      </c>
      <c r="D2" s="145" t="s">
        <v>71</v>
      </c>
      <c r="E2" s="146" t="s">
        <v>72</v>
      </c>
    </row>
    <row r="3" spans="2:5">
      <c r="B3" s="147" t="s">
        <v>22</v>
      </c>
      <c r="C3" s="148">
        <v>0</v>
      </c>
      <c r="D3" s="148">
        <v>0</v>
      </c>
      <c r="E3" s="149">
        <v>0</v>
      </c>
    </row>
    <row r="4" spans="2:5">
      <c r="B4" s="147" t="s">
        <v>12</v>
      </c>
      <c r="C4" s="148">
        <v>0</v>
      </c>
      <c r="D4" s="148">
        <v>0</v>
      </c>
      <c r="E4" s="149">
        <v>0</v>
      </c>
    </row>
    <row r="5" spans="2:5">
      <c r="B5" s="147" t="s">
        <v>73</v>
      </c>
      <c r="C5" s="148">
        <v>0</v>
      </c>
      <c r="D5" s="148">
        <v>0</v>
      </c>
      <c r="E5" s="149">
        <v>0</v>
      </c>
    </row>
    <row r="6" spans="2:5">
      <c r="B6" s="147" t="s">
        <v>24</v>
      </c>
      <c r="C6" s="148">
        <v>0</v>
      </c>
      <c r="D6" s="148">
        <v>0</v>
      </c>
      <c r="E6" s="149">
        <v>0</v>
      </c>
    </row>
    <row r="7" spans="2:5">
      <c r="B7" s="147" t="s">
        <v>25</v>
      </c>
      <c r="C7" s="148">
        <v>0</v>
      </c>
      <c r="D7" s="148">
        <v>0</v>
      </c>
      <c r="E7" s="149">
        <v>0</v>
      </c>
    </row>
    <row r="8" spans="2:5">
      <c r="B8" s="147"/>
      <c r="C8" s="85"/>
      <c r="D8" s="85"/>
      <c r="E8" s="150"/>
    </row>
    <row r="9" spans="2:5">
      <c r="B9" s="147"/>
      <c r="C9" s="85"/>
      <c r="D9" s="85"/>
      <c r="E9" s="150"/>
    </row>
    <row r="10" spans="2:5" ht="29">
      <c r="B10" s="151" t="s">
        <v>76</v>
      </c>
      <c r="C10" s="152" t="s">
        <v>41</v>
      </c>
      <c r="D10" s="152" t="s">
        <v>71</v>
      </c>
      <c r="E10" s="153" t="s">
        <v>72</v>
      </c>
    </row>
    <row r="11" spans="2:5">
      <c r="B11" s="147" t="s">
        <v>22</v>
      </c>
      <c r="C11" s="154" t="s">
        <v>77</v>
      </c>
      <c r="D11" s="148">
        <v>15</v>
      </c>
      <c r="E11" s="149">
        <v>0</v>
      </c>
    </row>
    <row r="12" spans="2:5">
      <c r="B12" s="147" t="s">
        <v>12</v>
      </c>
      <c r="C12" s="154" t="s">
        <v>77</v>
      </c>
      <c r="D12" s="148">
        <v>2</v>
      </c>
      <c r="E12" s="155" t="s">
        <v>81</v>
      </c>
    </row>
    <row r="13" spans="2:5">
      <c r="B13" s="147" t="s">
        <v>73</v>
      </c>
      <c r="C13" s="154" t="s">
        <v>78</v>
      </c>
      <c r="D13" s="148">
        <v>2</v>
      </c>
      <c r="E13" s="149">
        <v>0</v>
      </c>
    </row>
    <row r="14" spans="2:5">
      <c r="B14" s="147" t="s">
        <v>24</v>
      </c>
      <c r="C14" s="154" t="s">
        <v>79</v>
      </c>
      <c r="D14" s="148">
        <v>102</v>
      </c>
      <c r="E14" s="149">
        <v>0</v>
      </c>
    </row>
    <row r="15" spans="2:5">
      <c r="B15" s="147" t="s">
        <v>25</v>
      </c>
      <c r="C15" s="154" t="s">
        <v>80</v>
      </c>
      <c r="D15" s="118">
        <v>19500</v>
      </c>
      <c r="E15" s="149">
        <v>0</v>
      </c>
    </row>
    <row r="16" spans="2:5">
      <c r="B16" s="147"/>
      <c r="C16" s="148"/>
      <c r="D16" s="148"/>
      <c r="E16" s="156"/>
    </row>
    <row r="17" spans="2:5">
      <c r="B17" s="147"/>
      <c r="C17" s="148"/>
      <c r="D17" s="148"/>
      <c r="E17" s="156"/>
    </row>
    <row r="18" spans="2:5" ht="29">
      <c r="B18" s="151" t="s">
        <v>75</v>
      </c>
      <c r="C18" s="152" t="s">
        <v>41</v>
      </c>
      <c r="D18" s="152" t="s">
        <v>71</v>
      </c>
      <c r="E18" s="153" t="s">
        <v>72</v>
      </c>
    </row>
    <row r="19" spans="2:5">
      <c r="B19" s="147" t="s">
        <v>22</v>
      </c>
      <c r="C19" s="154" t="s">
        <v>81</v>
      </c>
      <c r="D19" s="148">
        <v>13</v>
      </c>
      <c r="E19" s="149">
        <v>0</v>
      </c>
    </row>
    <row r="20" spans="2:5">
      <c r="B20" s="147" t="s">
        <v>12</v>
      </c>
      <c r="C20" s="154" t="s">
        <v>81</v>
      </c>
      <c r="D20" s="148">
        <v>3</v>
      </c>
      <c r="E20" s="155" t="s">
        <v>82</v>
      </c>
    </row>
    <row r="21" spans="2:5">
      <c r="B21" s="147" t="s">
        <v>73</v>
      </c>
      <c r="C21" s="154" t="s">
        <v>83</v>
      </c>
      <c r="D21" s="148">
        <v>3</v>
      </c>
      <c r="E21" s="149">
        <v>0</v>
      </c>
    </row>
    <row r="22" spans="2:5">
      <c r="B22" s="147" t="s">
        <v>24</v>
      </c>
      <c r="C22" s="154" t="s">
        <v>84</v>
      </c>
      <c r="D22" s="148">
        <v>143</v>
      </c>
      <c r="E22" s="149">
        <v>0</v>
      </c>
    </row>
    <row r="23" spans="2:5">
      <c r="B23" s="157" t="s">
        <v>25</v>
      </c>
      <c r="C23" s="158" t="s">
        <v>85</v>
      </c>
      <c r="D23" s="159">
        <v>27400</v>
      </c>
      <c r="E23" s="160">
        <v>0</v>
      </c>
    </row>
    <row r="25" spans="2:5">
      <c r="B25" s="82" t="s">
        <v>86</v>
      </c>
    </row>
    <row r="26" spans="2:5">
      <c r="B26" s="82" t="s">
        <v>89</v>
      </c>
    </row>
  </sheetData>
  <pageMargins left="0.7" right="0.7" top="0.75" bottom="0.75" header="0.3" footer="0.3"/>
  <ignoredErrors>
    <ignoredError sqref="C11:E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A7C58-3852-4007-823E-59CD2E7E7A0E}">
  <dimension ref="B2:E20"/>
  <sheetViews>
    <sheetView zoomScale="70" zoomScaleNormal="70" workbookViewId="0">
      <selection activeCell="B19" sqref="B19:B20"/>
    </sheetView>
  </sheetViews>
  <sheetFormatPr defaultRowHeight="14.5"/>
  <cols>
    <col min="1" max="1" width="3.08984375" style="82" customWidth="1"/>
    <col min="2" max="2" width="14.453125" style="82" bestFit="1" customWidth="1"/>
    <col min="3" max="3" width="12.453125" style="82" customWidth="1"/>
    <col min="4" max="5" width="11.6328125" style="82" customWidth="1"/>
    <col min="6" max="16384" width="8.7265625" style="82"/>
  </cols>
  <sheetData>
    <row r="2" spans="2:5" ht="29">
      <c r="B2" s="144" t="s">
        <v>74</v>
      </c>
      <c r="C2" s="145" t="s">
        <v>87</v>
      </c>
      <c r="D2" s="152" t="s">
        <v>41</v>
      </c>
      <c r="E2" s="152" t="s">
        <v>71</v>
      </c>
    </row>
    <row r="3" spans="2:5">
      <c r="B3" s="147" t="s">
        <v>22</v>
      </c>
      <c r="C3" s="161">
        <v>473</v>
      </c>
      <c r="D3" s="148">
        <v>402</v>
      </c>
      <c r="E3" s="156">
        <v>71</v>
      </c>
    </row>
    <row r="4" spans="2:5">
      <c r="B4" s="147" t="s">
        <v>12</v>
      </c>
      <c r="C4" s="161">
        <v>473</v>
      </c>
      <c r="D4" s="148">
        <v>402</v>
      </c>
      <c r="E4" s="156">
        <v>71</v>
      </c>
    </row>
    <row r="5" spans="2:5">
      <c r="B5" s="147" t="s">
        <v>73</v>
      </c>
      <c r="C5" s="161">
        <v>228</v>
      </c>
      <c r="D5" s="148">
        <v>157</v>
      </c>
      <c r="E5" s="156">
        <v>71</v>
      </c>
    </row>
    <row r="6" spans="2:5">
      <c r="B6" s="147"/>
      <c r="C6" s="85"/>
      <c r="D6" s="85"/>
      <c r="E6" s="150"/>
    </row>
    <row r="7" spans="2:5">
      <c r="B7" s="147"/>
      <c r="C7" s="85"/>
      <c r="D7" s="85"/>
      <c r="E7" s="150"/>
    </row>
    <row r="8" spans="2:5" ht="29">
      <c r="B8" s="151" t="s">
        <v>76</v>
      </c>
      <c r="C8" s="145" t="s">
        <v>87</v>
      </c>
      <c r="D8" s="152" t="s">
        <v>41</v>
      </c>
      <c r="E8" s="152" t="s">
        <v>71</v>
      </c>
    </row>
    <row r="9" spans="2:5">
      <c r="B9" s="147" t="s">
        <v>22</v>
      </c>
      <c r="C9" s="162">
        <v>455</v>
      </c>
      <c r="D9" s="148">
        <v>387</v>
      </c>
      <c r="E9" s="156">
        <v>68</v>
      </c>
    </row>
    <row r="10" spans="2:5">
      <c r="B10" s="147" t="s">
        <v>12</v>
      </c>
      <c r="C10" s="162">
        <v>455</v>
      </c>
      <c r="D10" s="148">
        <v>387</v>
      </c>
      <c r="E10" s="163">
        <v>68</v>
      </c>
    </row>
    <row r="11" spans="2:5">
      <c r="B11" s="147" t="s">
        <v>73</v>
      </c>
      <c r="C11" s="162">
        <v>222</v>
      </c>
      <c r="D11" s="148">
        <v>154</v>
      </c>
      <c r="E11" s="156">
        <v>68</v>
      </c>
    </row>
    <row r="12" spans="2:5">
      <c r="B12" s="147"/>
      <c r="C12" s="148"/>
      <c r="D12" s="148"/>
      <c r="E12" s="156"/>
    </row>
    <row r="13" spans="2:5">
      <c r="B13" s="147"/>
      <c r="C13" s="148"/>
      <c r="D13" s="148"/>
      <c r="E13" s="156"/>
    </row>
    <row r="14" spans="2:5" ht="29">
      <c r="B14" s="151" t="s">
        <v>75</v>
      </c>
      <c r="C14" s="145" t="s">
        <v>87</v>
      </c>
      <c r="D14" s="152" t="s">
        <v>41</v>
      </c>
      <c r="E14" s="152" t="s">
        <v>71</v>
      </c>
    </row>
    <row r="15" spans="2:5">
      <c r="B15" s="147" t="s">
        <v>22</v>
      </c>
      <c r="C15" s="162">
        <v>207</v>
      </c>
      <c r="D15" s="148">
        <v>173</v>
      </c>
      <c r="E15" s="156">
        <v>34</v>
      </c>
    </row>
    <row r="16" spans="2:5">
      <c r="B16" s="147" t="s">
        <v>12</v>
      </c>
      <c r="C16" s="162">
        <v>207</v>
      </c>
      <c r="D16" s="148">
        <v>173</v>
      </c>
      <c r="E16" s="163">
        <v>34</v>
      </c>
    </row>
    <row r="17" spans="2:5">
      <c r="B17" s="147" t="s">
        <v>73</v>
      </c>
      <c r="C17" s="162">
        <v>98</v>
      </c>
      <c r="D17" s="148">
        <v>64</v>
      </c>
      <c r="E17" s="156">
        <v>34</v>
      </c>
    </row>
    <row r="19" spans="2:5">
      <c r="B19" s="82" t="s">
        <v>88</v>
      </c>
    </row>
    <row r="20" spans="2:5">
      <c r="B20" s="82" t="s">
        <v>90</v>
      </c>
    </row>
  </sheetData>
  <pageMargins left="0.7" right="0.7" top="0.75" bottom="0.75" header="0.3" footer="0.3"/>
  <ignoredErrors>
    <ignoredError sqref="C12:E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DEF5-9F9A-43C0-AE42-D35A17C5DCC8}">
  <dimension ref="B2:L32"/>
  <sheetViews>
    <sheetView tabSelected="1" zoomScale="80" zoomScaleNormal="80" workbookViewId="0">
      <selection activeCell="D8" sqref="D8"/>
    </sheetView>
  </sheetViews>
  <sheetFormatPr defaultRowHeight="14.5"/>
  <cols>
    <col min="1" max="1" width="3.36328125" style="82" customWidth="1"/>
    <col min="2" max="16384" width="8.7265625" style="82"/>
  </cols>
  <sheetData>
    <row r="2" spans="2:12">
      <c r="B2" s="164" t="s">
        <v>71</v>
      </c>
      <c r="C2" s="85"/>
      <c r="D2" s="85"/>
      <c r="E2" s="85"/>
      <c r="F2" s="85"/>
      <c r="H2" s="164" t="s">
        <v>96</v>
      </c>
      <c r="I2" s="85"/>
      <c r="J2" s="85"/>
      <c r="K2" s="85"/>
      <c r="L2" s="85"/>
    </row>
    <row r="3" spans="2:12">
      <c r="B3" s="117" t="s">
        <v>74</v>
      </c>
      <c r="C3" s="117"/>
      <c r="D3" s="117" t="s">
        <v>91</v>
      </c>
      <c r="E3" s="117" t="s">
        <v>92</v>
      </c>
      <c r="F3" s="117" t="s">
        <v>93</v>
      </c>
      <c r="H3" s="117" t="s">
        <v>74</v>
      </c>
      <c r="I3" s="117"/>
      <c r="J3" s="173" t="s">
        <v>91</v>
      </c>
      <c r="K3" s="173" t="s">
        <v>92</v>
      </c>
      <c r="L3" s="173" t="s">
        <v>93</v>
      </c>
    </row>
    <row r="4" spans="2:12">
      <c r="B4" s="164" t="s">
        <v>22</v>
      </c>
      <c r="C4" s="164"/>
      <c r="D4" s="164">
        <v>529</v>
      </c>
      <c r="E4" s="174">
        <v>600</v>
      </c>
      <c r="F4" s="175">
        <f>(E4-D4)/D4</f>
        <v>0.13421550094517959</v>
      </c>
      <c r="H4" s="164" t="s">
        <v>22</v>
      </c>
      <c r="I4" s="164"/>
      <c r="J4" s="184">
        <v>3230</v>
      </c>
      <c r="K4" s="195">
        <v>3632</v>
      </c>
      <c r="L4" s="165">
        <f t="shared" ref="L4:L9" si="0">(K4-J4)/J4</f>
        <v>0.12445820433436533</v>
      </c>
    </row>
    <row r="5" spans="2:12">
      <c r="B5" s="85" t="s">
        <v>12</v>
      </c>
      <c r="C5" s="85"/>
      <c r="D5" s="85">
        <v>61</v>
      </c>
      <c r="E5" s="119">
        <v>132</v>
      </c>
      <c r="F5" s="176">
        <f>(E5-D5)/D5</f>
        <v>1.1639344262295082</v>
      </c>
      <c r="H5" s="85" t="s">
        <v>12</v>
      </c>
      <c r="I5" s="85"/>
      <c r="J5" s="118">
        <v>3230</v>
      </c>
      <c r="K5" s="172">
        <v>3632</v>
      </c>
      <c r="L5" s="166">
        <f t="shared" si="0"/>
        <v>0.12445820433436533</v>
      </c>
    </row>
    <row r="6" spans="2:12">
      <c r="B6" s="167" t="s">
        <v>45</v>
      </c>
      <c r="C6" s="167"/>
      <c r="D6" s="167">
        <v>61</v>
      </c>
      <c r="E6" s="177">
        <v>132</v>
      </c>
      <c r="F6" s="178">
        <f>(E6-D6)/D6</f>
        <v>1.1639344262295082</v>
      </c>
      <c r="H6" s="185" t="s">
        <v>45</v>
      </c>
      <c r="I6" s="167"/>
      <c r="J6" s="168">
        <v>689</v>
      </c>
      <c r="K6" s="171">
        <v>846</v>
      </c>
      <c r="L6" s="186">
        <f t="shared" si="0"/>
        <v>0.22786647314949202</v>
      </c>
    </row>
    <row r="7" spans="2:12">
      <c r="B7" s="85" t="s">
        <v>94</v>
      </c>
      <c r="C7" s="85"/>
      <c r="D7" s="179">
        <v>1</v>
      </c>
      <c r="E7" s="180">
        <v>1</v>
      </c>
      <c r="F7" s="181"/>
      <c r="H7" s="187" t="s">
        <v>94</v>
      </c>
      <c r="I7" s="188"/>
      <c r="J7" s="189">
        <f>J6/J5</f>
        <v>0.213312693498452</v>
      </c>
      <c r="K7" s="196">
        <f>K6/K5</f>
        <v>0.23292951541850221</v>
      </c>
      <c r="L7" s="190" t="s">
        <v>97</v>
      </c>
    </row>
    <row r="8" spans="2:12">
      <c r="B8" s="167" t="s">
        <v>95</v>
      </c>
      <c r="C8" s="167"/>
      <c r="D8" s="167">
        <v>61</v>
      </c>
      <c r="E8" s="177">
        <v>61</v>
      </c>
      <c r="F8" s="181">
        <f t="shared" ref="F8:F10" si="1">(E8-D8)/D8</f>
        <v>0</v>
      </c>
      <c r="H8" s="85" t="s">
        <v>24</v>
      </c>
      <c r="I8" s="85"/>
      <c r="J8" s="118">
        <v>2832</v>
      </c>
      <c r="K8" s="172">
        <v>2832</v>
      </c>
      <c r="L8" s="166">
        <f t="shared" si="0"/>
        <v>0</v>
      </c>
    </row>
    <row r="9" spans="2:12">
      <c r="B9" s="85" t="s">
        <v>24</v>
      </c>
      <c r="C9" s="85"/>
      <c r="D9" s="120">
        <v>682</v>
      </c>
      <c r="E9" s="182">
        <v>682</v>
      </c>
      <c r="F9" s="178">
        <f t="shared" si="1"/>
        <v>0</v>
      </c>
      <c r="H9" s="85" t="s">
        <v>25</v>
      </c>
      <c r="I9" s="85"/>
      <c r="J9" s="118">
        <v>772000</v>
      </c>
      <c r="K9" s="172">
        <v>772000</v>
      </c>
      <c r="L9" s="166">
        <f t="shared" si="0"/>
        <v>0</v>
      </c>
    </row>
    <row r="10" spans="2:12">
      <c r="B10" s="85" t="s">
        <v>25</v>
      </c>
      <c r="C10" s="85"/>
      <c r="D10" s="120">
        <v>123000</v>
      </c>
      <c r="E10" s="182">
        <v>123000</v>
      </c>
      <c r="F10" s="183">
        <f t="shared" si="1"/>
        <v>0</v>
      </c>
      <c r="H10" s="85"/>
      <c r="I10" s="85"/>
      <c r="J10" s="118"/>
      <c r="K10" s="118"/>
      <c r="L10" s="166"/>
    </row>
    <row r="11" spans="2:12">
      <c r="B11" s="85"/>
      <c r="C11" s="85"/>
      <c r="D11" s="85"/>
      <c r="E11" s="85"/>
      <c r="F11" s="85"/>
      <c r="H11" s="85"/>
      <c r="I11" s="85"/>
      <c r="J11" s="85"/>
      <c r="K11" s="85"/>
      <c r="L11" s="85"/>
    </row>
    <row r="12" spans="2:12">
      <c r="B12" s="117" t="s">
        <v>76</v>
      </c>
      <c r="C12" s="117"/>
      <c r="D12" s="117" t="s">
        <v>91</v>
      </c>
      <c r="E12" s="117" t="s">
        <v>92</v>
      </c>
      <c r="F12" s="117" t="s">
        <v>93</v>
      </c>
      <c r="H12" s="117" t="s">
        <v>76</v>
      </c>
      <c r="I12" s="117"/>
      <c r="J12" s="173" t="s">
        <v>91</v>
      </c>
      <c r="K12" s="173" t="s">
        <v>92</v>
      </c>
      <c r="L12" s="173" t="s">
        <v>93</v>
      </c>
    </row>
    <row r="13" spans="2:12">
      <c r="B13" s="164" t="s">
        <v>22</v>
      </c>
      <c r="C13" s="164"/>
      <c r="D13" s="164">
        <v>620</v>
      </c>
      <c r="E13" s="174">
        <v>703</v>
      </c>
      <c r="F13" s="175">
        <f>(E13-D13)/D13</f>
        <v>0.13387096774193549</v>
      </c>
      <c r="H13" s="164" t="s">
        <v>22</v>
      </c>
      <c r="I13" s="164"/>
      <c r="J13" s="184">
        <v>3222</v>
      </c>
      <c r="K13" s="195">
        <v>3594</v>
      </c>
      <c r="L13" s="165">
        <f t="shared" ref="L13:L18" si="2">(K13-J13)/J13</f>
        <v>0.1154562383612663</v>
      </c>
    </row>
    <row r="14" spans="2:12">
      <c r="B14" s="85" t="s">
        <v>12</v>
      </c>
      <c r="C14" s="85"/>
      <c r="D14" s="85">
        <v>79</v>
      </c>
      <c r="E14" s="119">
        <v>149</v>
      </c>
      <c r="F14" s="176">
        <f>(E14-D14)/D14</f>
        <v>0.88607594936708856</v>
      </c>
      <c r="H14" s="85" t="s">
        <v>12</v>
      </c>
      <c r="I14" s="85"/>
      <c r="J14" s="118">
        <v>3222</v>
      </c>
      <c r="K14" s="172">
        <v>3594</v>
      </c>
      <c r="L14" s="166">
        <f t="shared" si="2"/>
        <v>0.1154562383612663</v>
      </c>
    </row>
    <row r="15" spans="2:12">
      <c r="B15" s="167" t="s">
        <v>45</v>
      </c>
      <c r="C15" s="167"/>
      <c r="D15" s="167">
        <v>79</v>
      </c>
      <c r="E15" s="177">
        <v>149</v>
      </c>
      <c r="F15" s="178">
        <f>(E15-D15)/D15</f>
        <v>0.88607594936708856</v>
      </c>
      <c r="H15" s="185" t="s">
        <v>45</v>
      </c>
      <c r="I15" s="167"/>
      <c r="J15" s="191">
        <v>727</v>
      </c>
      <c r="K15" s="197">
        <v>879</v>
      </c>
      <c r="L15" s="169">
        <f t="shared" si="2"/>
        <v>0.20907840440165062</v>
      </c>
    </row>
    <row r="16" spans="2:12">
      <c r="B16" s="85" t="s">
        <v>94</v>
      </c>
      <c r="C16" s="85"/>
      <c r="D16" s="179">
        <v>1</v>
      </c>
      <c r="E16" s="180">
        <v>1</v>
      </c>
      <c r="F16" s="181"/>
      <c r="H16" s="187" t="s">
        <v>94</v>
      </c>
      <c r="I16" s="188"/>
      <c r="J16" s="192">
        <f>J15/J14</f>
        <v>0.22563625077591559</v>
      </c>
      <c r="K16" s="198">
        <f>K15/K14</f>
        <v>0.24457429048414023</v>
      </c>
      <c r="L16" s="193" t="s">
        <v>98</v>
      </c>
    </row>
    <row r="17" spans="2:12">
      <c r="B17" s="167" t="s">
        <v>95</v>
      </c>
      <c r="C17" s="167"/>
      <c r="D17" s="167">
        <v>79</v>
      </c>
      <c r="E17" s="177">
        <v>81</v>
      </c>
      <c r="F17" s="181">
        <f t="shared" ref="F17:F19" si="3">(E17-D17)/D17</f>
        <v>2.5316455696202531E-2</v>
      </c>
      <c r="H17" s="85" t="s">
        <v>24</v>
      </c>
      <c r="I17" s="85"/>
      <c r="J17" s="118">
        <v>2873</v>
      </c>
      <c r="K17" s="172">
        <v>2771</v>
      </c>
      <c r="L17" s="166">
        <f t="shared" si="2"/>
        <v>-3.5502958579881658E-2</v>
      </c>
    </row>
    <row r="18" spans="2:12">
      <c r="B18" s="85" t="s">
        <v>24</v>
      </c>
      <c r="C18" s="85"/>
      <c r="D18" s="120">
        <v>1116</v>
      </c>
      <c r="E18" s="182">
        <v>1218</v>
      </c>
      <c r="F18" s="178">
        <f t="shared" si="3"/>
        <v>9.1397849462365593E-2</v>
      </c>
      <c r="H18" s="85" t="s">
        <v>25</v>
      </c>
      <c r="I18" s="85"/>
      <c r="J18" s="118">
        <v>775000</v>
      </c>
      <c r="K18" s="172">
        <v>755500</v>
      </c>
      <c r="L18" s="166">
        <f t="shared" si="2"/>
        <v>-2.5161290322580646E-2</v>
      </c>
    </row>
    <row r="19" spans="2:12">
      <c r="B19" s="85" t="s">
        <v>25</v>
      </c>
      <c r="C19" s="85"/>
      <c r="D19" s="120">
        <v>185000</v>
      </c>
      <c r="E19" s="182">
        <v>204500</v>
      </c>
      <c r="F19" s="183">
        <f t="shared" si="3"/>
        <v>0.10540540540540541</v>
      </c>
      <c r="H19" s="85"/>
      <c r="I19" s="85"/>
      <c r="J19" s="118"/>
      <c r="K19" s="118"/>
      <c r="L19" s="166"/>
    </row>
    <row r="20" spans="2:12">
      <c r="B20" s="85"/>
      <c r="C20" s="85"/>
      <c r="D20" s="120"/>
      <c r="E20" s="120"/>
      <c r="F20" s="85"/>
      <c r="H20" s="85"/>
      <c r="I20" s="85"/>
      <c r="J20" s="118"/>
      <c r="K20" s="118"/>
      <c r="L20" s="166"/>
    </row>
    <row r="21" spans="2:12">
      <c r="B21" s="117" t="s">
        <v>75</v>
      </c>
      <c r="C21" s="117"/>
      <c r="D21" s="117" t="s">
        <v>91</v>
      </c>
      <c r="E21" s="117" t="s">
        <v>92</v>
      </c>
      <c r="F21" s="117" t="s">
        <v>93</v>
      </c>
      <c r="H21" s="117" t="s">
        <v>75</v>
      </c>
      <c r="I21" s="117"/>
      <c r="J21" s="173" t="s">
        <v>91</v>
      </c>
      <c r="K21" s="173" t="s">
        <v>92</v>
      </c>
      <c r="L21" s="173" t="s">
        <v>93</v>
      </c>
    </row>
    <row r="22" spans="2:12">
      <c r="B22" s="164" t="s">
        <v>22</v>
      </c>
      <c r="C22" s="164"/>
      <c r="D22" s="164">
        <v>361</v>
      </c>
      <c r="E22" s="174">
        <v>408</v>
      </c>
      <c r="F22" s="175">
        <f>(E22-D22)/D22</f>
        <v>0.13019390581717452</v>
      </c>
      <c r="H22" s="164" t="s">
        <v>22</v>
      </c>
      <c r="I22" s="164"/>
      <c r="J22" s="184">
        <v>1593</v>
      </c>
      <c r="K22" s="195">
        <v>1753</v>
      </c>
      <c r="L22" s="165">
        <f t="shared" ref="L22:L27" si="4">(K22-J22)/J22</f>
        <v>0.10043942247332077</v>
      </c>
    </row>
    <row r="23" spans="2:12">
      <c r="B23" s="85" t="s">
        <v>12</v>
      </c>
      <c r="C23" s="85"/>
      <c r="D23" s="85">
        <v>50</v>
      </c>
      <c r="E23" s="119">
        <v>87</v>
      </c>
      <c r="F23" s="176">
        <f>(E23-D23)/D23</f>
        <v>0.74</v>
      </c>
      <c r="H23" s="85" t="s">
        <v>12</v>
      </c>
      <c r="I23" s="85"/>
      <c r="J23" s="118">
        <v>1593</v>
      </c>
      <c r="K23" s="172">
        <v>1753</v>
      </c>
      <c r="L23" s="166">
        <f t="shared" si="4"/>
        <v>0.10043942247332077</v>
      </c>
    </row>
    <row r="24" spans="2:12">
      <c r="B24" s="167" t="s">
        <v>45</v>
      </c>
      <c r="C24" s="167"/>
      <c r="D24" s="167">
        <v>50</v>
      </c>
      <c r="E24" s="177">
        <v>87</v>
      </c>
      <c r="F24" s="178">
        <f>(E24-D24)/D24</f>
        <v>0.74</v>
      </c>
      <c r="H24" s="185" t="s">
        <v>45</v>
      </c>
      <c r="I24" s="167"/>
      <c r="J24" s="191">
        <v>375</v>
      </c>
      <c r="K24" s="197">
        <v>436</v>
      </c>
      <c r="L24" s="170">
        <f t="shared" si="4"/>
        <v>0.16266666666666665</v>
      </c>
    </row>
    <row r="25" spans="2:12">
      <c r="B25" s="85" t="s">
        <v>94</v>
      </c>
      <c r="C25" s="85"/>
      <c r="D25" s="179">
        <v>1</v>
      </c>
      <c r="E25" s="180">
        <v>1</v>
      </c>
      <c r="F25" s="181"/>
      <c r="H25" s="187" t="s">
        <v>94</v>
      </c>
      <c r="I25" s="188"/>
      <c r="J25" s="192">
        <f>J24/J23</f>
        <v>0.23540489642184556</v>
      </c>
      <c r="K25" s="198">
        <f>K24/K23</f>
        <v>0.24871648602395893</v>
      </c>
      <c r="L25" s="194" t="s">
        <v>99</v>
      </c>
    </row>
    <row r="26" spans="2:12">
      <c r="B26" s="167" t="s">
        <v>95</v>
      </c>
      <c r="C26" s="167"/>
      <c r="D26" s="167">
        <v>50</v>
      </c>
      <c r="E26" s="177">
        <v>53</v>
      </c>
      <c r="F26" s="181">
        <f t="shared" ref="F26:F28" si="5">(E26-D26)/D26</f>
        <v>0.06</v>
      </c>
      <c r="H26" s="85" t="s">
        <v>24</v>
      </c>
      <c r="I26" s="85"/>
      <c r="J26" s="118">
        <v>2895</v>
      </c>
      <c r="K26" s="172">
        <v>2752</v>
      </c>
      <c r="L26" s="166">
        <f t="shared" si="4"/>
        <v>-4.9395509499136445E-2</v>
      </c>
    </row>
    <row r="27" spans="2:12">
      <c r="B27" s="85" t="s">
        <v>24</v>
      </c>
      <c r="C27" s="85"/>
      <c r="D27" s="120">
        <v>1365</v>
      </c>
      <c r="E27" s="182">
        <v>1508</v>
      </c>
      <c r="F27" s="178">
        <f t="shared" si="5"/>
        <v>0.10476190476190476</v>
      </c>
      <c r="H27" s="85" t="s">
        <v>25</v>
      </c>
      <c r="I27" s="85"/>
      <c r="J27" s="118">
        <v>777400</v>
      </c>
      <c r="K27" s="172">
        <v>750000</v>
      </c>
      <c r="L27" s="166">
        <f t="shared" si="4"/>
        <v>-3.5245690764085416E-2</v>
      </c>
    </row>
    <row r="28" spans="2:12">
      <c r="B28" s="85" t="s">
        <v>25</v>
      </c>
      <c r="C28" s="85"/>
      <c r="D28" s="120">
        <v>220000</v>
      </c>
      <c r="E28" s="182">
        <v>247400</v>
      </c>
      <c r="F28" s="183">
        <f t="shared" si="5"/>
        <v>0.12454545454545454</v>
      </c>
      <c r="H28" s="199"/>
      <c r="I28" s="199"/>
      <c r="J28" s="199"/>
      <c r="K28" s="199"/>
      <c r="L28" s="199"/>
    </row>
    <row r="31" spans="2:12">
      <c r="B31" s="82" t="s">
        <v>88</v>
      </c>
    </row>
    <row r="32" spans="2:12">
      <c r="B32" s="82"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AA20787C5A34A95A0582868C78D02" ma:contentTypeVersion="14" ma:contentTypeDescription="Create a new document." ma:contentTypeScope="" ma:versionID="ca11060e2913f76a950e5c4d147840fc">
  <xsd:schema xmlns:xsd="http://www.w3.org/2001/XMLSchema" xmlns:xs="http://www.w3.org/2001/XMLSchema" xmlns:p="http://schemas.microsoft.com/office/2006/metadata/properties" xmlns:ns2="458de8d5-ee87-415d-9af5-1222baa4bbd6" xmlns:ns3="defc3f3f-582b-4c54-a8f8-3efd6af2470b" targetNamespace="http://schemas.microsoft.com/office/2006/metadata/properties" ma:root="true" ma:fieldsID="691240c65e28af69db690eadeb199406" ns2:_="" ns3:_="">
    <xsd:import namespace="458de8d5-ee87-415d-9af5-1222baa4bbd6"/>
    <xsd:import namespace="defc3f3f-582b-4c54-a8f8-3efd6af247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de8d5-ee87-415d-9af5-1222baa4b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7c56d9-6620-4fa7-a0d4-89fbcd64e5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c3f3f-582b-4c54-a8f8-3efd6af2470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ea954d-1c8a-41e0-875a-8efb3aa8c50a}" ma:internalName="TaxCatchAll" ma:showField="CatchAllData" ma:web="defc3f3f-582b-4c54-a8f8-3efd6af2470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fc3f3f-582b-4c54-a8f8-3efd6af2470b" xsi:nil="true"/>
    <lcf76f155ced4ddcb4097134ff3c332f xmlns="458de8d5-ee87-415d-9af5-1222baa4bbd6">
      <Terms xmlns="http://schemas.microsoft.com/office/infopath/2007/PartnerControls"/>
    </lcf76f155ced4ddcb4097134ff3c332f>
    <SharedWithUsers xmlns="defc3f3f-582b-4c54-a8f8-3efd6af2470b">
      <UserInfo>
        <DisplayName>Candice Berman</DisplayName>
        <AccountId>178</AccountId>
        <AccountType/>
      </UserInfo>
      <UserInfo>
        <DisplayName>Richard Manning</DisplayName>
        <AccountId>34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C9FDE2-F420-4063-8A25-C043DF533B68}"/>
</file>

<file path=customXml/itemProps2.xml><?xml version="1.0" encoding="utf-8"?>
<ds:datastoreItem xmlns:ds="http://schemas.openxmlformats.org/officeDocument/2006/customXml" ds:itemID="{99249721-FE17-4881-9946-FD3D554946A0}">
  <ds:schemaRefs>
    <ds:schemaRef ds:uri="http://purl.org/dc/elements/1.1/"/>
    <ds:schemaRef ds:uri="http://schemas.microsoft.com/office/2006/metadata/properties"/>
    <ds:schemaRef ds:uri="http://www.w3.org/XML/1998/namespace"/>
    <ds:schemaRef ds:uri="defc3f3f-582b-4c54-a8f8-3efd6af2470b"/>
    <ds:schemaRef ds:uri="http://purl.org/dc/terms/"/>
    <ds:schemaRef ds:uri="http://schemas.microsoft.com/office/2006/documentManagement/types"/>
    <ds:schemaRef ds:uri="http://purl.org/dc/dcmitype/"/>
    <ds:schemaRef ds:uri="http://schemas.openxmlformats.org/package/2006/metadata/core-properties"/>
    <ds:schemaRef ds:uri="458de8d5-ee87-415d-9af5-1222baa4bbd6"/>
    <ds:schemaRef ds:uri="http://schemas.microsoft.com/office/infopath/2007/PartnerControls"/>
    <ds:schemaRef ds:uri="7e74ac01-7d5e-468b-bbc4-458a5c2e6285"/>
    <ds:schemaRef ds:uri="2262e3d9-9cd2-4a9b-ac22-d43ccf177b38"/>
  </ds:schemaRefs>
</ds:datastoreItem>
</file>

<file path=customXml/itemProps3.xml><?xml version="1.0" encoding="utf-8"?>
<ds:datastoreItem xmlns:ds="http://schemas.openxmlformats.org/officeDocument/2006/customXml" ds:itemID="{C0A3BF52-0B87-45BA-BA99-57F4AE378815}">
  <ds:schemaRefs>
    <ds:schemaRef ds:uri="http://schemas.microsoft.com/sharepoint/v3/contenttype/forms"/>
  </ds:schemaRefs>
</ds:datastoreItem>
</file>

<file path=docMetadata/LabelInfo.xml><?xml version="1.0" encoding="utf-8"?>
<clbl:labelList xmlns:clbl="http://schemas.microsoft.com/office/2020/mipLabelMetadata">
  <clbl:label id="{57e687cc-f93a-416b-a813-dfd9fe80a0f5}" enabled="1" method="Standard" siteId="{ffeebe53-4714-40e9-81b1-cb5984a2ddf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Disclaimer</vt:lpstr>
      <vt:lpstr>1. Key fin. metrics_FY_$</vt:lpstr>
      <vt:lpstr>2. Key fin. metrics_HY_$</vt:lpstr>
      <vt:lpstr>3. Key fin. metrics_QY_$</vt:lpstr>
      <vt:lpstr>4. Impact of the MLA change</vt:lpstr>
      <vt:lpstr>5. Impact of integrating D&amp;PS</vt:lpstr>
      <vt:lpstr>6. Pro-forma Financials</vt:lpstr>
      <vt:lpstr>'1. Key fin. metrics_FY_$'!Print_Area</vt:lpstr>
      <vt:lpstr>'2. Key fin. metrics_HY_$'!Print_Area</vt:lpstr>
      <vt:lpstr>Disclaimer!Print_Area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Manning</dc:creator>
  <cp:keywords/>
  <dc:description/>
  <cp:lastModifiedBy>Richard Manning</cp:lastModifiedBy>
  <cp:revision/>
  <dcterms:created xsi:type="dcterms:W3CDTF">2024-05-24T08:35:55Z</dcterms:created>
  <dcterms:modified xsi:type="dcterms:W3CDTF">2026-02-13T10:48:43Z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0x010100DD3AA20787C5A34A95A0582868C78D02</vt:lpwstr>
  </property>
  <property fmtid="{D5CDD505-2E9C-101B-9397-08002B2CF9AE}" pid="3" name="MediaServiceImageTags">
    <vt:lpwstr/>
  </property>
  <property fmtid="{D5CDD505-2E9C-101B-9397-08002B2CF9AE}" pid="4" name="MSIP_Label_5ba83127-5f62-4f9b-a26c-016b97eb2ff7_Enabled">
    <vt:lpwstr>true</vt:lpwstr>
  </property>
  <property fmtid="{D5CDD505-2E9C-101B-9397-08002B2CF9AE}" pid="5" name="MSIP_Label_5ba83127-5f62-4f9b-a26c-016b97eb2ff7_SetDate">
    <vt:lpwstr>2024-05-27T08:28:33Z</vt:lpwstr>
  </property>
  <property fmtid="{D5CDD505-2E9C-101B-9397-08002B2CF9AE}" pid="6" name="MSIP_Label_5ba83127-5f62-4f9b-a26c-016b97eb2ff7_Method">
    <vt:lpwstr>Privileged</vt:lpwstr>
  </property>
  <property fmtid="{D5CDD505-2E9C-101B-9397-08002B2CF9AE}" pid="7" name="MSIP_Label_5ba83127-5f62-4f9b-a26c-016b97eb2ff7_Name">
    <vt:lpwstr>RandCoInternalMarked</vt:lpwstr>
  </property>
  <property fmtid="{D5CDD505-2E9C-101B-9397-08002B2CF9AE}" pid="8" name="MSIP_Label_5ba83127-5f62-4f9b-a26c-016b97eb2ff7_SiteId">
    <vt:lpwstr>a3a61790-e8ca-448a-b1be-e046da74a581</vt:lpwstr>
  </property>
  <property fmtid="{D5CDD505-2E9C-101B-9397-08002B2CF9AE}" pid="9" name="MSIP_Label_5ba83127-5f62-4f9b-a26c-016b97eb2ff7_ActionId">
    <vt:lpwstr>5186046e-c430-4ac9-b02b-626e3ba1b6f8</vt:lpwstr>
  </property>
  <property fmtid="{D5CDD505-2E9C-101B-9397-08002B2CF9AE}" pid="10" name="MSIP_Label_5ba83127-5f62-4f9b-a26c-016b97eb2ff7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